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a\OneDrive\Escritorio\"/>
    </mc:Choice>
  </mc:AlternateContent>
  <bookViews>
    <workbookView xWindow="0" yWindow="0" windowWidth="20490" windowHeight="6930" activeTab="2"/>
  </bookViews>
  <sheets>
    <sheet name="FIOPGFF2TRIM-2024 " sheetId="5" r:id="rId1"/>
    <sheet name="RDPB2TRIM-2024 " sheetId="6" r:id="rId2"/>
    <sheet name="RDPBTINGRESOS 2TRIM-2024 " sheetId="7" r:id="rId3"/>
    <sheet name="Hoja1" sheetId="8" state="hidden" r:id="rId4"/>
    <sheet name="Hoja3" sheetId="10" state="hidden" r:id="rId5"/>
  </sheets>
  <definedNames>
    <definedName name="_xlnm.Print_Area" localSheetId="0">'FIOPGFF2TRIM-2024 '!$A$1:$K$14</definedName>
    <definedName name="_xlnm.Print_Area" localSheetId="3">Hoja1!$E$6:$I$12</definedName>
    <definedName name="_xlnm.Print_Area" localSheetId="1">'RDPB2TRIM-2024 '!$A$1:$C$13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6" l="1"/>
  <c r="G24" i="10" l="1"/>
  <c r="G23" i="10"/>
  <c r="G22" i="10"/>
  <c r="G21" i="10"/>
  <c r="G20" i="10"/>
  <c r="D24" i="10"/>
  <c r="D23" i="10"/>
  <c r="D22" i="10"/>
  <c r="D21" i="10"/>
  <c r="D20" i="10"/>
  <c r="D17" i="10" l="1"/>
  <c r="D16" i="10"/>
  <c r="D15" i="10"/>
  <c r="D14" i="10"/>
  <c r="D13" i="10"/>
  <c r="D10" i="10"/>
  <c r="D9" i="10"/>
  <c r="D8" i="10"/>
  <c r="D7" i="10"/>
  <c r="D6" i="10"/>
  <c r="B12" i="8" l="1"/>
  <c r="O12" i="8"/>
  <c r="P12" i="8"/>
  <c r="R12" i="8"/>
  <c r="S11" i="8"/>
  <c r="S10" i="8"/>
  <c r="S9" i="8"/>
  <c r="S8" i="8"/>
  <c r="S7" i="8"/>
  <c r="S12" i="8" s="1"/>
  <c r="Q11" i="8"/>
  <c r="Q10" i="8"/>
  <c r="Q9" i="8"/>
  <c r="Q8" i="8"/>
  <c r="Q7" i="8"/>
  <c r="Q12" i="8" s="1"/>
  <c r="L9" i="8"/>
  <c r="J9" i="8"/>
  <c r="M5" i="8"/>
  <c r="K8" i="8"/>
  <c r="M8" i="8" s="1"/>
  <c r="K7" i="8"/>
  <c r="M7" i="8" s="1"/>
  <c r="K6" i="8"/>
  <c r="M6" i="8" s="1"/>
  <c r="K5" i="8"/>
  <c r="K4" i="8"/>
  <c r="M4" i="8" s="1"/>
  <c r="M9" i="8" l="1"/>
  <c r="K9" i="8"/>
  <c r="I11" i="8"/>
  <c r="G12" i="8"/>
  <c r="I12" i="8" s="1"/>
  <c r="G11" i="8"/>
  <c r="G10" i="8"/>
  <c r="I10" i="8" s="1"/>
  <c r="G9" i="8"/>
  <c r="I9" i="8" s="1"/>
  <c r="G8" i="8"/>
  <c r="I8" i="8" s="1"/>
  <c r="K9" i="5" l="1"/>
  <c r="K10" i="5"/>
  <c r="B8" i="7" l="1"/>
  <c r="C8" i="7"/>
  <c r="K13" i="5" l="1"/>
  <c r="K12" i="5"/>
  <c r="K11" i="5"/>
</calcChain>
</file>

<file path=xl/sharedStrings.xml><?xml version="1.0" encoding="utf-8"?>
<sst xmlns="http://schemas.openxmlformats.org/spreadsheetml/2006/main" count="90" uniqueCount="67">
  <si>
    <t>Norma para establecer la estructura de los formatos de información de obligaciones pagadas o garantizadas con fondos federales.</t>
  </si>
  <si>
    <t>MUNICIPIO DE SAN NICOLAS DE LOS GARZA, NUEVO LEON</t>
  </si>
  <si>
    <t>Formato de información de obligaciones pagadas o garantizadas con fondos federales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</si>
  <si>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</si>
  <si>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</si>
  <si>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</si>
  <si>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</si>
  <si>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</si>
  <si>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</si>
  <si>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 xml:space="preserve">Importe y porcentaje del total que se paga y garantiza con el recurso de dichos fondos </t>
  </si>
  <si>
    <t>Fondo</t>
  </si>
  <si>
    <t xml:space="preserve">Importe Garantizado </t>
  </si>
  <si>
    <t>Importe Pagado</t>
  </si>
  <si>
    <t xml:space="preserve">% respecto al total </t>
  </si>
  <si>
    <t>CREDITO SIMPLE</t>
  </si>
  <si>
    <t>TIIE + 1.95 %</t>
  </si>
  <si>
    <t>GARANTIA POR RESTRUCTURA</t>
  </si>
  <si>
    <t>BANCO DEL BAJIO, S.A.</t>
  </si>
  <si>
    <t>TIIE + 1.55 %</t>
  </si>
  <si>
    <t>BANCO AFIRME, S.A.</t>
  </si>
  <si>
    <t>INVERSION PUBLICA PRODUCTIVA</t>
  </si>
  <si>
    <t>Importe</t>
  </si>
  <si>
    <t>FIV. Fortamun-DF</t>
  </si>
  <si>
    <t>La reducción del saldo de su deuda pública bruta total con motivo de cada una de las amortizaciones a que se refiere este artículo, con relación al registrado al 31 de diciembre del ejercicio fiscal anterior.</t>
  </si>
  <si>
    <t>Un comparativo de la relación deuda pública bruta total a ingresos propios del estado o municipio, según corresponda, entre el 31 de diciembre del ejercicio fiscal anterior y la fecha de la amortización.</t>
  </si>
  <si>
    <t>Ingresos Propios</t>
  </si>
  <si>
    <t>Saldos de Deuda Pública</t>
  </si>
  <si>
    <t>Porcentaje</t>
  </si>
  <si>
    <t>MUNICIPIO DE SAN NICOLAS DE LOS GARZA NUEVO LEON</t>
  </si>
  <si>
    <t>TIIE + 1.35</t>
  </si>
  <si>
    <t>ingresos totales</t>
  </si>
  <si>
    <t>SALDO A DIC/21</t>
  </si>
  <si>
    <t>MOMTO PMO.</t>
  </si>
  <si>
    <t>AMORT A DIC</t>
  </si>
  <si>
    <t>AMORT A SEP</t>
  </si>
  <si>
    <t>pmo</t>
  </si>
  <si>
    <t>saldo 1er trim</t>
  </si>
  <si>
    <t>pagos acum</t>
  </si>
  <si>
    <t>totales</t>
  </si>
  <si>
    <t>pagos acum trim</t>
  </si>
  <si>
    <t>anterior</t>
  </si>
  <si>
    <t>actual</t>
  </si>
  <si>
    <t xml:space="preserve">    </t>
  </si>
  <si>
    <t xml:space="preserve">  </t>
  </si>
  <si>
    <t>importe</t>
  </si>
  <si>
    <t>credito</t>
  </si>
  <si>
    <t>saldos a</t>
  </si>
  <si>
    <t>pagado al 1trim</t>
  </si>
  <si>
    <t xml:space="preserve">segundo trim </t>
  </si>
  <si>
    <t>B-P</t>
  </si>
  <si>
    <t>CONFIRMACION DE</t>
  </si>
  <si>
    <t>Q</t>
  </si>
  <si>
    <t>= a importe pag al 2trim</t>
  </si>
  <si>
    <t>pago del 2trim</t>
  </si>
  <si>
    <t>PAGO DEL TRIM</t>
  </si>
  <si>
    <t>IMPORTE PRESTADO</t>
  </si>
  <si>
    <t>SALDO AL 30/SEP/23</t>
  </si>
  <si>
    <t>IMPORTE PAGO GLOBAL</t>
  </si>
  <si>
    <t>saldo al 31/12/2023</t>
  </si>
  <si>
    <t>total pagado</t>
  </si>
  <si>
    <t>Al 31 de Diciembre 2023</t>
  </si>
  <si>
    <t>Deuda Pública Bruta Total al 31 de diciembre de 2023</t>
  </si>
  <si>
    <t>(-) Amortización 1 (ENERO-MARZO 2024)</t>
  </si>
  <si>
    <t>Al período Segundo Trimestre 2024</t>
  </si>
  <si>
    <t>(-) Amortización 2 (ABRIL-JUNIO 2024)</t>
  </si>
  <si>
    <t>Deuda Pública Bruta Total  Descontando la Amortizacion 1  Y 2</t>
  </si>
  <si>
    <t>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</si>
</sst>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7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4" fillId="0" borderId="8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43" fontId="0" fillId="0" borderId="0" xfId="0" applyNumberFormat="1"/>
    <xf numFmtId="0" fontId="4" fillId="0" borderId="14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5" xfId="0" applyBorder="1"/>
    <xf numFmtId="0" fontId="6" fillId="0" borderId="15" xfId="0" applyFont="1" applyBorder="1" applyAlignment="1">
      <alignment horizontal="center" wrapText="1"/>
    </xf>
    <xf numFmtId="43" fontId="0" fillId="0" borderId="15" xfId="1" applyFont="1" applyBorder="1" applyAlignment="1">
      <alignment wrapText="1"/>
    </xf>
    <xf numFmtId="43" fontId="0" fillId="0" borderId="18" xfId="1" applyFont="1" applyBorder="1"/>
    <xf numFmtId="0" fontId="0" fillId="0" borderId="17" xfId="0" applyBorder="1"/>
    <xf numFmtId="0" fontId="0" fillId="0" borderId="19" xfId="0" applyBorder="1"/>
    <xf numFmtId="0" fontId="8" fillId="0" borderId="0" xfId="3" applyAlignment="1" applyProtection="1"/>
    <xf numFmtId="43" fontId="4" fillId="0" borderId="8" xfId="1" applyFont="1" applyBorder="1" applyAlignment="1">
      <alignment horizontal="center" vertical="center" wrapText="1"/>
    </xf>
    <xf numFmtId="10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3" fontId="4" fillId="0" borderId="8" xfId="1" applyFont="1" applyBorder="1" applyAlignment="1">
      <alignment vertical="center" wrapText="1"/>
    </xf>
    <xf numFmtId="0" fontId="5" fillId="0" borderId="20" xfId="0" applyFont="1" applyBorder="1" applyAlignment="1">
      <alignment wrapText="1"/>
    </xf>
    <xf numFmtId="43" fontId="0" fillId="0" borderId="21" xfId="0" applyNumberFormat="1" applyBorder="1"/>
    <xf numFmtId="0" fontId="0" fillId="0" borderId="22" xfId="0" applyBorder="1"/>
    <xf numFmtId="43" fontId="0" fillId="0" borderId="23" xfId="0" applyNumberFormat="1" applyBorder="1"/>
    <xf numFmtId="43" fontId="0" fillId="0" borderId="0" xfId="1" applyFont="1"/>
    <xf numFmtId="43" fontId="0" fillId="0" borderId="0" xfId="0" applyNumberFormat="1" applyAlignment="1">
      <alignment wrapText="1"/>
    </xf>
    <xf numFmtId="9" fontId="0" fillId="0" borderId="0" xfId="2" applyFont="1" applyAlignment="1">
      <alignment wrapText="1"/>
    </xf>
    <xf numFmtId="9" fontId="0" fillId="0" borderId="15" xfId="2" applyFont="1" applyBorder="1" applyAlignment="1">
      <alignment wrapText="1"/>
    </xf>
    <xf numFmtId="43" fontId="0" fillId="0" borderId="0" xfId="1" applyFont="1" applyFill="1" applyBorder="1"/>
    <xf numFmtId="43" fontId="0" fillId="0" borderId="0" xfId="1" applyFont="1" applyBorder="1"/>
    <xf numFmtId="43" fontId="4" fillId="0" borderId="0" xfId="1" applyFont="1" applyBorder="1" applyAlignment="1">
      <alignment vertical="center" wrapText="1"/>
    </xf>
    <xf numFmtId="43" fontId="4" fillId="0" borderId="0" xfId="1" applyFont="1" applyBorder="1" applyAlignment="1">
      <alignment horizontal="center" vertical="center" wrapText="1"/>
    </xf>
    <xf numFmtId="43" fontId="9" fillId="0" borderId="8" xfId="1" applyFont="1" applyBorder="1" applyAlignment="1">
      <alignment vertical="center" wrapText="1"/>
    </xf>
    <xf numFmtId="43" fontId="9" fillId="0" borderId="8" xfId="1" applyFont="1" applyBorder="1" applyAlignment="1">
      <alignment horizontal="center" vertical="center" wrapText="1"/>
    </xf>
    <xf numFmtId="43" fontId="0" fillId="2" borderId="0" xfId="1" applyFont="1" applyFill="1" applyBorder="1"/>
    <xf numFmtId="43" fontId="4" fillId="2" borderId="0" xfId="1" applyFont="1" applyFill="1" applyBorder="1" applyAlignment="1">
      <alignment horizontal="center" vertical="center" wrapText="1"/>
    </xf>
    <xf numFmtId="43" fontId="4" fillId="2" borderId="8" xfId="1" applyFont="1" applyFill="1" applyBorder="1" applyAlignment="1">
      <alignment horizontal="center" vertical="center" wrapText="1"/>
    </xf>
    <xf numFmtId="0" fontId="0" fillId="0" borderId="0" xfId="0" quotePrefix="1"/>
    <xf numFmtId="43" fontId="11" fillId="0" borderId="8" xfId="1" applyFont="1" applyBorder="1" applyAlignment="1">
      <alignment vertical="center" wrapText="1"/>
    </xf>
    <xf numFmtId="43" fontId="11" fillId="0" borderId="8" xfId="1" applyFont="1" applyBorder="1" applyAlignment="1">
      <alignment horizontal="center" vertical="center" wrapText="1"/>
    </xf>
    <xf numFmtId="43" fontId="10" fillId="3" borderId="0" xfId="0" applyNumberFormat="1" applyFont="1" applyFill="1"/>
    <xf numFmtId="0" fontId="10" fillId="3" borderId="0" xfId="0" applyFont="1" applyFill="1"/>
    <xf numFmtId="43" fontId="10" fillId="3" borderId="0" xfId="1" applyFont="1" applyFill="1" applyBorder="1"/>
    <xf numFmtId="43" fontId="12" fillId="3" borderId="8" xfId="1" applyFont="1" applyFill="1" applyBorder="1" applyAlignment="1">
      <alignment horizontal="center" vertical="center" wrapText="1"/>
    </xf>
    <xf numFmtId="43" fontId="12" fillId="3" borderId="8" xfId="1" applyFont="1" applyFill="1" applyBorder="1" applyAlignment="1">
      <alignment vertical="center" wrapText="1"/>
    </xf>
    <xf numFmtId="43" fontId="10" fillId="3" borderId="0" xfId="1" applyFont="1" applyFill="1"/>
    <xf numFmtId="0" fontId="0" fillId="0" borderId="12" xfId="0" applyBorder="1" applyAlignment="1">
      <alignment horizontal="center"/>
    </xf>
    <xf numFmtId="43" fontId="9" fillId="0" borderId="0" xfId="1" applyFont="1" applyBorder="1" applyAlignment="1">
      <alignment horizontal="center" vertical="center" wrapText="1"/>
    </xf>
    <xf numFmtId="43" fontId="9" fillId="0" borderId="0" xfId="1" applyFont="1" applyBorder="1" applyAlignment="1">
      <alignment vertical="center" wrapText="1"/>
    </xf>
    <xf numFmtId="43" fontId="4" fillId="0" borderId="0" xfId="1" applyFont="1" applyFill="1" applyBorder="1" applyAlignment="1">
      <alignment horizontal="center" vertical="center" wrapText="1"/>
    </xf>
    <xf numFmtId="43" fontId="0" fillId="0" borderId="24" xfId="1" applyFont="1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43" fontId="4" fillId="0" borderId="10" xfId="1" applyFont="1" applyBorder="1" applyAlignment="1">
      <alignment vertical="center" wrapText="1"/>
    </xf>
    <xf numFmtId="43" fontId="4" fillId="0" borderId="12" xfId="1" applyFont="1" applyBorder="1" applyAlignment="1">
      <alignment vertical="center" wrapText="1"/>
    </xf>
    <xf numFmtId="43" fontId="4" fillId="0" borderId="10" xfId="1" applyFont="1" applyBorder="1" applyAlignment="1">
      <alignment horizontal="left" vertical="center" wrapText="1"/>
    </xf>
    <xf numFmtId="43" fontId="4" fillId="0" borderId="12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16" xfId="0" applyBorder="1" applyAlignment="1">
      <alignment horizontal="left" wrapText="1"/>
    </xf>
    <xf numFmtId="0" fontId="7" fillId="0" borderId="0" xfId="0" applyFont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opLeftCell="B1" workbookViewId="0">
      <selection activeCell="J9" sqref="J9:J13"/>
    </sheetView>
  </sheetViews>
  <sheetFormatPr baseColWidth="10" defaultRowHeight="15" x14ac:dyDescent="0.25"/>
  <cols>
    <col min="4" max="4" width="18.140625" customWidth="1"/>
    <col min="6" max="6" width="16.85546875" bestFit="1" customWidth="1"/>
    <col min="7" max="7" width="15.7109375" customWidth="1"/>
    <col min="8" max="8" width="7.7109375" customWidth="1"/>
    <col min="9" max="9" width="5.42578125" customWidth="1"/>
    <col min="10" max="10" width="15.140625" bestFit="1" customWidth="1"/>
    <col min="12" max="12" width="15.140625" bestFit="1" customWidth="1"/>
    <col min="13" max="13" width="28.140625" customWidth="1"/>
    <col min="14" max="14" width="15.7109375" customWidth="1"/>
    <col min="15" max="15" width="15.140625" bestFit="1" customWidth="1"/>
    <col min="16" max="16" width="48.5703125" customWidth="1"/>
    <col min="17" max="18" width="14.5703125" style="6" bestFit="1" customWidth="1"/>
  </cols>
  <sheetData>
    <row r="1" spans="1:15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3" spans="1:15" ht="15.75" thickBot="1" x14ac:dyDescent="0.3"/>
    <row r="4" spans="1:15" x14ac:dyDescent="0.25">
      <c r="A4" s="50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2"/>
    </row>
    <row r="5" spans="1:15" x14ac:dyDescent="0.25">
      <c r="A5" s="53" t="s">
        <v>2</v>
      </c>
      <c r="B5" s="54"/>
      <c r="C5" s="54"/>
      <c r="D5" s="54"/>
      <c r="E5" s="54"/>
      <c r="F5" s="54"/>
      <c r="G5" s="54"/>
      <c r="H5" s="54"/>
      <c r="I5" s="54"/>
      <c r="J5" s="54"/>
      <c r="K5" s="55"/>
    </row>
    <row r="6" spans="1:15" ht="15.75" thickBot="1" x14ac:dyDescent="0.3">
      <c r="A6" s="56" t="s">
        <v>63</v>
      </c>
      <c r="B6" s="57"/>
      <c r="C6" s="57"/>
      <c r="D6" s="57"/>
      <c r="E6" s="57"/>
      <c r="F6" s="57"/>
      <c r="G6" s="57"/>
      <c r="H6" s="57"/>
      <c r="I6" s="57"/>
      <c r="J6" s="57"/>
      <c r="K6" s="58"/>
    </row>
    <row r="7" spans="1:15" ht="20.25" customHeight="1" thickBot="1" x14ac:dyDescent="0.3">
      <c r="A7" s="59" t="s">
        <v>3</v>
      </c>
      <c r="B7" s="59" t="s">
        <v>4</v>
      </c>
      <c r="C7" s="59" t="s">
        <v>5</v>
      </c>
      <c r="D7" s="59" t="s">
        <v>6</v>
      </c>
      <c r="E7" s="59" t="s">
        <v>7</v>
      </c>
      <c r="F7" s="59" t="s">
        <v>8</v>
      </c>
      <c r="G7" s="1"/>
      <c r="H7" s="1"/>
      <c r="I7" s="61" t="s">
        <v>9</v>
      </c>
      <c r="J7" s="62"/>
      <c r="K7" s="63"/>
    </row>
    <row r="8" spans="1:15" ht="20.25" customHeight="1" thickBot="1" x14ac:dyDescent="0.3">
      <c r="A8" s="60"/>
      <c r="B8" s="60"/>
      <c r="C8" s="60"/>
      <c r="D8" s="60"/>
      <c r="E8" s="60"/>
      <c r="F8" s="60"/>
      <c r="G8" s="1" t="s">
        <v>10</v>
      </c>
      <c r="H8" s="64" t="s">
        <v>11</v>
      </c>
      <c r="I8" s="65"/>
      <c r="J8" s="1" t="s">
        <v>12</v>
      </c>
      <c r="K8" s="1" t="s">
        <v>13</v>
      </c>
      <c r="M8" s="4"/>
    </row>
    <row r="9" spans="1:15" ht="23.25" customHeight="1" thickBot="1" x14ac:dyDescent="0.3">
      <c r="A9" s="2" t="s">
        <v>14</v>
      </c>
      <c r="B9" s="3">
        <v>21</v>
      </c>
      <c r="C9" s="3" t="s">
        <v>15</v>
      </c>
      <c r="D9" s="3" t="s">
        <v>20</v>
      </c>
      <c r="E9" s="3" t="s">
        <v>17</v>
      </c>
      <c r="F9" s="17">
        <v>582500002</v>
      </c>
      <c r="G9" s="16" t="s">
        <v>22</v>
      </c>
      <c r="H9" s="66">
        <v>240000000</v>
      </c>
      <c r="I9" s="67"/>
      <c r="J9" s="14">
        <v>249412213.35000008</v>
      </c>
      <c r="K9" s="15">
        <f>+J9/F9</f>
        <v>0.42817547209210155</v>
      </c>
      <c r="L9" s="4"/>
      <c r="M9" s="4"/>
      <c r="N9" s="4"/>
      <c r="O9" s="4"/>
    </row>
    <row r="10" spans="1:15" ht="23.25" customHeight="1" thickBot="1" x14ac:dyDescent="0.3">
      <c r="A10" s="2" t="s">
        <v>14</v>
      </c>
      <c r="B10" s="3">
        <v>21</v>
      </c>
      <c r="C10" s="3" t="s">
        <v>15</v>
      </c>
      <c r="D10" s="3" t="s">
        <v>20</v>
      </c>
      <c r="E10" s="3" t="s">
        <v>17</v>
      </c>
      <c r="F10" s="14">
        <v>342446000</v>
      </c>
      <c r="G10" s="16" t="s">
        <v>22</v>
      </c>
      <c r="H10" s="68">
        <v>78762580</v>
      </c>
      <c r="I10" s="69"/>
      <c r="J10" s="14">
        <v>163597990.75000003</v>
      </c>
      <c r="K10" s="15">
        <f>+J10/F10</f>
        <v>0.47773368866916255</v>
      </c>
      <c r="L10" s="4"/>
      <c r="M10" s="4"/>
      <c r="N10" s="4"/>
    </row>
    <row r="11" spans="1:15" ht="24" customHeight="1" thickBot="1" x14ac:dyDescent="0.3">
      <c r="A11" s="2" t="s">
        <v>14</v>
      </c>
      <c r="B11" s="3">
        <v>19</v>
      </c>
      <c r="C11" s="3" t="s">
        <v>15</v>
      </c>
      <c r="D11" s="3" t="s">
        <v>20</v>
      </c>
      <c r="E11" s="3" t="s">
        <v>17</v>
      </c>
      <c r="F11" s="14">
        <v>53331650.460000001</v>
      </c>
      <c r="G11" s="16" t="s">
        <v>22</v>
      </c>
      <c r="H11" s="68">
        <v>1599949.51</v>
      </c>
      <c r="I11" s="69"/>
      <c r="J11" s="14">
        <v>28072897.980000019</v>
      </c>
      <c r="K11" s="15">
        <f>+J11/F11</f>
        <v>0.52638344656247527</v>
      </c>
      <c r="L11" s="4"/>
      <c r="M11" s="4"/>
      <c r="N11" s="4"/>
    </row>
    <row r="12" spans="1:15" ht="27" customHeight="1" thickBot="1" x14ac:dyDescent="0.3">
      <c r="A12" s="2" t="s">
        <v>14</v>
      </c>
      <c r="B12" s="3">
        <v>20</v>
      </c>
      <c r="C12" s="5" t="s">
        <v>18</v>
      </c>
      <c r="D12" s="3" t="s">
        <v>16</v>
      </c>
      <c r="E12" s="3" t="s">
        <v>19</v>
      </c>
      <c r="F12" s="14">
        <v>250000000</v>
      </c>
      <c r="G12" s="16" t="s">
        <v>22</v>
      </c>
      <c r="H12" s="68">
        <v>50000000</v>
      </c>
      <c r="I12" s="69"/>
      <c r="J12" s="14">
        <v>46904702.669999987</v>
      </c>
      <c r="K12" s="15">
        <f>+J12/F12</f>
        <v>0.18761881067999994</v>
      </c>
      <c r="L12" s="4"/>
      <c r="M12" s="4"/>
      <c r="N12" s="4"/>
    </row>
    <row r="13" spans="1:15" ht="23.25" customHeight="1" thickBot="1" x14ac:dyDescent="0.3">
      <c r="A13" s="2" t="s">
        <v>14</v>
      </c>
      <c r="B13" s="3">
        <v>20</v>
      </c>
      <c r="C13" s="5" t="s">
        <v>29</v>
      </c>
      <c r="D13" s="3" t="s">
        <v>20</v>
      </c>
      <c r="E13" s="3" t="s">
        <v>19</v>
      </c>
      <c r="F13" s="14">
        <v>40000000</v>
      </c>
      <c r="G13" s="16" t="s">
        <v>22</v>
      </c>
      <c r="H13" s="68">
        <v>1200000</v>
      </c>
      <c r="I13" s="69"/>
      <c r="J13" s="17">
        <v>4707561.5400000019</v>
      </c>
      <c r="K13" s="15">
        <f>+J13/F13</f>
        <v>0.11768903850000005</v>
      </c>
      <c r="L13" s="4"/>
      <c r="M13" s="4"/>
      <c r="N13" s="4"/>
    </row>
    <row r="14" spans="1:15" x14ac:dyDescent="0.25">
      <c r="J14" s="4"/>
      <c r="L14" s="22"/>
      <c r="M14" s="4"/>
    </row>
    <row r="15" spans="1:15" x14ac:dyDescent="0.25">
      <c r="F15" s="4"/>
      <c r="J15" s="4"/>
      <c r="L15" s="4"/>
    </row>
    <row r="16" spans="1:15" x14ac:dyDescent="0.25">
      <c r="L16" s="4"/>
    </row>
    <row r="17" spans="3:12" x14ac:dyDescent="0.25">
      <c r="L17" s="22"/>
    </row>
    <row r="18" spans="3:12" x14ac:dyDescent="0.25">
      <c r="C18" s="13"/>
      <c r="L18" s="22"/>
    </row>
    <row r="19" spans="3:12" x14ac:dyDescent="0.25">
      <c r="L19" s="4"/>
    </row>
    <row r="20" spans="3:12" x14ac:dyDescent="0.25">
      <c r="L20" s="4"/>
    </row>
  </sheetData>
  <mergeCells count="17">
    <mergeCell ref="H9:I9"/>
    <mergeCell ref="H13:I13"/>
    <mergeCell ref="H10:I10"/>
    <mergeCell ref="H11:I11"/>
    <mergeCell ref="H12:I12"/>
    <mergeCell ref="A1:K1"/>
    <mergeCell ref="A4:K4"/>
    <mergeCell ref="A5:K5"/>
    <mergeCell ref="A6:K6"/>
    <mergeCell ref="A7:A8"/>
    <mergeCell ref="B7:B8"/>
    <mergeCell ref="C7:C8"/>
    <mergeCell ref="D7:D8"/>
    <mergeCell ref="E7:E8"/>
    <mergeCell ref="F7:F8"/>
    <mergeCell ref="I7:K7"/>
    <mergeCell ref="H8:I8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14" sqref="A14"/>
    </sheetView>
  </sheetViews>
  <sheetFormatPr baseColWidth="10" defaultRowHeight="15" x14ac:dyDescent="0.25"/>
  <cols>
    <col min="1" max="1" width="60.140625" customWidth="1"/>
    <col min="2" max="2" width="16.85546875" bestFit="1" customWidth="1"/>
    <col min="4" max="4" width="48.5703125" customWidth="1"/>
    <col min="5" max="6" width="14.5703125" style="6" bestFit="1" customWidth="1"/>
  </cols>
  <sheetData>
    <row r="1" spans="1:3" x14ac:dyDescent="0.25">
      <c r="A1" s="71" t="s">
        <v>28</v>
      </c>
      <c r="B1" s="71"/>
      <c r="C1" s="71"/>
    </row>
    <row r="4" spans="1:3" ht="45" customHeight="1" thickBot="1" x14ac:dyDescent="0.3">
      <c r="A4" s="70" t="s">
        <v>23</v>
      </c>
      <c r="B4" s="70"/>
    </row>
    <row r="5" spans="1:3" ht="15.75" thickBot="1" x14ac:dyDescent="0.3">
      <c r="A5" s="12"/>
      <c r="B5" s="44" t="s">
        <v>21</v>
      </c>
    </row>
    <row r="6" spans="1:3" x14ac:dyDescent="0.25">
      <c r="A6" s="18" t="s">
        <v>61</v>
      </c>
      <c r="B6" s="19">
        <v>803088215.26999998</v>
      </c>
    </row>
    <row r="7" spans="1:3" x14ac:dyDescent="0.25">
      <c r="A7" s="11" t="s">
        <v>62</v>
      </c>
      <c r="B7" s="10">
        <v>13548084.49</v>
      </c>
    </row>
    <row r="8" spans="1:3" x14ac:dyDescent="0.25">
      <c r="A8" s="11" t="s">
        <v>64</v>
      </c>
      <c r="B8" s="48">
        <v>13957844.609999999</v>
      </c>
    </row>
    <row r="9" spans="1:3" ht="15.75" thickBot="1" x14ac:dyDescent="0.3">
      <c r="A9" s="20" t="s">
        <v>65</v>
      </c>
      <c r="B9" s="21">
        <f>+B6-B7-B8</f>
        <v>775582286.16999996</v>
      </c>
    </row>
    <row r="11" spans="1:3" x14ac:dyDescent="0.25">
      <c r="B11" s="22"/>
    </row>
    <row r="12" spans="1:3" x14ac:dyDescent="0.25">
      <c r="B12" s="4"/>
    </row>
    <row r="15" spans="1:3" x14ac:dyDescent="0.25">
      <c r="A15" t="s">
        <v>43</v>
      </c>
    </row>
    <row r="20" spans="1:2" x14ac:dyDescent="0.25">
      <c r="A20" s="35"/>
    </row>
    <row r="23" spans="1:2" x14ac:dyDescent="0.25">
      <c r="B23" t="s">
        <v>42</v>
      </c>
    </row>
  </sheetData>
  <mergeCells count="2">
    <mergeCell ref="A4:B4"/>
    <mergeCell ref="A1:C1"/>
  </mergeCells>
  <pageMargins left="1.06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B14" sqref="B14"/>
    </sheetView>
  </sheetViews>
  <sheetFormatPr baseColWidth="10" defaultRowHeight="15" x14ac:dyDescent="0.25"/>
  <cols>
    <col min="1" max="1" width="48.5703125" customWidth="1"/>
    <col min="2" max="2" width="16.28515625" style="6" bestFit="1" customWidth="1"/>
    <col min="3" max="3" width="16" style="6" customWidth="1"/>
    <col min="4" max="4" width="0" hidden="1" customWidth="1"/>
    <col min="5" max="5" width="13.140625" bestFit="1" customWidth="1"/>
  </cols>
  <sheetData>
    <row r="1" spans="1:5" x14ac:dyDescent="0.25">
      <c r="A1" s="73" t="s">
        <v>28</v>
      </c>
      <c r="B1" s="73"/>
      <c r="C1" s="73"/>
    </row>
    <row r="4" spans="1:5" ht="49.5" customHeight="1" x14ac:dyDescent="0.25">
      <c r="A4" s="72" t="s">
        <v>24</v>
      </c>
      <c r="B4" s="72"/>
      <c r="C4" s="72"/>
    </row>
    <row r="5" spans="1:5" ht="23.25" x14ac:dyDescent="0.25">
      <c r="A5" s="7"/>
      <c r="B5" s="8" t="s">
        <v>60</v>
      </c>
      <c r="C5" s="8" t="s">
        <v>66</v>
      </c>
    </row>
    <row r="6" spans="1:5" x14ac:dyDescent="0.25">
      <c r="A6" s="7" t="s">
        <v>25</v>
      </c>
      <c r="B6" s="9">
        <v>2461672182.7800002</v>
      </c>
      <c r="C6" s="9">
        <v>1520281753.6300001</v>
      </c>
      <c r="D6" t="s">
        <v>30</v>
      </c>
    </row>
    <row r="7" spans="1:5" x14ac:dyDescent="0.25">
      <c r="A7" s="7" t="s">
        <v>26</v>
      </c>
      <c r="B7" s="9">
        <v>803088215.26999998</v>
      </c>
      <c r="C7" s="9">
        <v>775582286.16999996</v>
      </c>
      <c r="E7" s="4"/>
    </row>
    <row r="8" spans="1:5" x14ac:dyDescent="0.25">
      <c r="A8" s="7" t="s">
        <v>27</v>
      </c>
      <c r="B8" s="25">
        <f>(B7-B6)/B6</f>
        <v>-0.67376313512099673</v>
      </c>
      <c r="C8" s="25">
        <f>(C7-C6)/C6</f>
        <v>-0.48984306078913975</v>
      </c>
    </row>
    <row r="10" spans="1:5" x14ac:dyDescent="0.25">
      <c r="B10" s="23"/>
      <c r="C10" s="23"/>
    </row>
    <row r="11" spans="1:5" x14ac:dyDescent="0.25">
      <c r="B11" s="24"/>
      <c r="C11" s="24"/>
    </row>
    <row r="12" spans="1:5" x14ac:dyDescent="0.25">
      <c r="B12" s="23"/>
    </row>
  </sheetData>
  <mergeCells count="2">
    <mergeCell ref="A4:C4"/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2"/>
  <sheetViews>
    <sheetView workbookViewId="0">
      <selection activeCell="Q15" sqref="Q15"/>
    </sheetView>
  </sheetViews>
  <sheetFormatPr baseColWidth="10" defaultRowHeight="15" x14ac:dyDescent="0.25"/>
  <cols>
    <col min="2" max="2" width="16.85546875" bestFit="1" customWidth="1"/>
    <col min="3" max="3" width="14.42578125" hidden="1" customWidth="1"/>
    <col min="4" max="4" width="15.140625" style="22" hidden="1" customWidth="1"/>
    <col min="5" max="13" width="15.140625" hidden="1" customWidth="1"/>
    <col min="14" max="14" width="0" hidden="1" customWidth="1"/>
    <col min="15" max="17" width="15.140625" bestFit="1" customWidth="1"/>
    <col min="18" max="18" width="14.140625" style="22" bestFit="1" customWidth="1"/>
    <col min="19" max="19" width="15.140625" bestFit="1" customWidth="1"/>
  </cols>
  <sheetData>
    <row r="2" spans="2:19" x14ac:dyDescent="0.25">
      <c r="L2" t="s">
        <v>39</v>
      </c>
      <c r="M2" t="s">
        <v>39</v>
      </c>
    </row>
    <row r="3" spans="2:19" x14ac:dyDescent="0.25">
      <c r="C3" t="s">
        <v>35</v>
      </c>
      <c r="D3" s="27"/>
      <c r="J3" t="s">
        <v>36</v>
      </c>
      <c r="K3" t="s">
        <v>37</v>
      </c>
      <c r="L3" t="s">
        <v>40</v>
      </c>
      <c r="M3" t="s">
        <v>41</v>
      </c>
    </row>
    <row r="4" spans="2:19" ht="15.75" thickBot="1" x14ac:dyDescent="0.3">
      <c r="C4" s="30">
        <v>582500002</v>
      </c>
      <c r="D4" s="27"/>
      <c r="E4" s="27"/>
      <c r="F4" s="27"/>
      <c r="G4" s="27"/>
      <c r="H4" s="27"/>
      <c r="I4" s="27"/>
      <c r="J4" s="27">
        <v>387357112.31999993</v>
      </c>
      <c r="K4" s="22">
        <f>+C4-J4</f>
        <v>195142889.68000007</v>
      </c>
      <c r="L4" s="22">
        <v>189574464.53999999</v>
      </c>
      <c r="M4" s="4">
        <f>+K4-L4</f>
        <v>5568425.1400000751</v>
      </c>
    </row>
    <row r="5" spans="2:19" ht="15.75" thickBot="1" x14ac:dyDescent="0.3">
      <c r="B5" t="s">
        <v>44</v>
      </c>
      <c r="C5" s="31">
        <v>342446000</v>
      </c>
      <c r="D5" s="27"/>
      <c r="E5" s="27"/>
      <c r="F5" s="27"/>
      <c r="G5" s="27"/>
      <c r="H5" s="27"/>
      <c r="I5" s="27"/>
      <c r="J5" s="27">
        <v>207987355.67999995</v>
      </c>
      <c r="K5" s="22">
        <f t="shared" ref="K5:K8" si="0">+C5-J5</f>
        <v>134458644.32000005</v>
      </c>
      <c r="L5" s="22">
        <v>131468736.61</v>
      </c>
      <c r="M5" s="4">
        <f t="shared" ref="M5:M8" si="1">+K5-L5</f>
        <v>2989907.710000053</v>
      </c>
      <c r="O5" t="s">
        <v>44</v>
      </c>
      <c r="P5" t="s">
        <v>46</v>
      </c>
      <c r="Q5" t="s">
        <v>49</v>
      </c>
      <c r="R5" t="s">
        <v>44</v>
      </c>
      <c r="S5" t="s">
        <v>50</v>
      </c>
    </row>
    <row r="6" spans="2:19" ht="15.75" thickBot="1" x14ac:dyDescent="0.3">
      <c r="B6" t="s">
        <v>45</v>
      </c>
      <c r="C6" s="31">
        <v>53331650.460000001</v>
      </c>
      <c r="D6" s="27"/>
      <c r="E6" s="27"/>
      <c r="F6" s="27"/>
      <c r="G6" s="26"/>
      <c r="H6" s="26"/>
      <c r="I6" s="26"/>
      <c r="J6" s="26">
        <v>30808759.730000004</v>
      </c>
      <c r="K6" s="22">
        <f t="shared" si="0"/>
        <v>22522890.729999997</v>
      </c>
      <c r="L6" s="22">
        <v>21955018.239999998</v>
      </c>
      <c r="M6" s="4">
        <f t="shared" si="1"/>
        <v>567872.48999999836</v>
      </c>
      <c r="O6" t="s">
        <v>47</v>
      </c>
      <c r="P6" t="s">
        <v>48</v>
      </c>
      <c r="Q6" s="35" t="s">
        <v>52</v>
      </c>
      <c r="R6" t="s">
        <v>53</v>
      </c>
      <c r="S6" t="s">
        <v>51</v>
      </c>
    </row>
    <row r="7" spans="2:19" ht="15.75" thickBot="1" x14ac:dyDescent="0.3">
      <c r="B7" s="36">
        <v>582500002</v>
      </c>
      <c r="C7" s="31">
        <v>250000000</v>
      </c>
      <c r="D7" s="28"/>
      <c r="E7" s="27" t="s">
        <v>32</v>
      </c>
      <c r="F7" s="27" t="s">
        <v>31</v>
      </c>
      <c r="G7" s="26" t="s">
        <v>33</v>
      </c>
      <c r="H7" s="26" t="s">
        <v>34</v>
      </c>
      <c r="I7" s="26"/>
      <c r="J7" s="26">
        <v>229619945.33000001</v>
      </c>
      <c r="K7" s="22">
        <f t="shared" si="0"/>
        <v>20380054.669999987</v>
      </c>
      <c r="L7" s="22">
        <v>18030054.670000002</v>
      </c>
      <c r="M7" s="4">
        <f t="shared" si="1"/>
        <v>2349999.9999999851</v>
      </c>
      <c r="O7" s="37">
        <v>195142889.68000007</v>
      </c>
      <c r="P7" s="22">
        <v>381743044.3499999</v>
      </c>
      <c r="Q7" s="4">
        <f>+B7-P7</f>
        <v>200756957.6500001</v>
      </c>
      <c r="R7" s="22">
        <v>5614067.9699999997</v>
      </c>
      <c r="S7" s="4">
        <f>+O7+R7</f>
        <v>200756957.65000007</v>
      </c>
    </row>
    <row r="8" spans="2:19" ht="15.75" thickBot="1" x14ac:dyDescent="0.3">
      <c r="B8" s="37">
        <v>342446000</v>
      </c>
      <c r="C8" s="31">
        <v>40000000</v>
      </c>
      <c r="D8" s="29"/>
      <c r="E8" s="17">
        <v>582500002</v>
      </c>
      <c r="F8" s="27">
        <v>392925537.45999998</v>
      </c>
      <c r="G8" s="27">
        <f>+E8-F8</f>
        <v>189574464.54000002</v>
      </c>
      <c r="H8" s="14">
        <v>184097325.05999988</v>
      </c>
      <c r="I8" s="26">
        <f>+G8-H8</f>
        <v>5477139.4800001383</v>
      </c>
      <c r="J8" s="27">
        <v>37675520.460000001</v>
      </c>
      <c r="K8" s="22">
        <f t="shared" si="0"/>
        <v>2324479.5399999991</v>
      </c>
      <c r="L8" s="22">
        <v>2085751.54</v>
      </c>
      <c r="M8" s="4">
        <f t="shared" si="1"/>
        <v>238727.99999999907</v>
      </c>
      <c r="O8" s="37">
        <v>134458644.32000005</v>
      </c>
      <c r="P8" s="22">
        <v>204972940.52999991</v>
      </c>
      <c r="Q8" s="4">
        <f t="shared" ref="Q8:Q11" si="2">+B8-P8</f>
        <v>137473059.47000009</v>
      </c>
      <c r="R8" s="22">
        <v>3014415.15</v>
      </c>
      <c r="S8" s="4">
        <f t="shared" ref="S8:S11" si="3">+O8+R8</f>
        <v>137473059.47000006</v>
      </c>
    </row>
    <row r="9" spans="2:19" ht="15.75" thickBot="1" x14ac:dyDescent="0.3">
      <c r="B9" s="37">
        <v>53331650.460000001</v>
      </c>
      <c r="C9" s="32" t="s">
        <v>38</v>
      </c>
      <c r="D9" s="33"/>
      <c r="E9" s="34">
        <v>342446000</v>
      </c>
      <c r="F9" s="32">
        <v>210977263.38999999</v>
      </c>
      <c r="G9" s="32">
        <f t="shared" ref="G9:G12" si="4">+E9-F9</f>
        <v>131468736.61000001</v>
      </c>
      <c r="H9" s="34">
        <v>128527843.77999988</v>
      </c>
      <c r="I9" s="32">
        <f t="shared" ref="I9:I12" si="5">+G9-H9</f>
        <v>2940892.8300001323</v>
      </c>
      <c r="J9" s="32">
        <f>SUM(J4:J8)</f>
        <v>893448693.51999998</v>
      </c>
      <c r="K9" s="32">
        <f t="shared" ref="K9:M9" si="6">SUM(K4:K8)</f>
        <v>374828958.94000012</v>
      </c>
      <c r="L9" s="32">
        <f t="shared" si="6"/>
        <v>363114025.60000002</v>
      </c>
      <c r="M9" s="32">
        <f t="shared" si="6"/>
        <v>11714933.340000112</v>
      </c>
      <c r="O9" s="37">
        <v>22522890.729999997</v>
      </c>
      <c r="P9" s="22">
        <v>30229529.780000009</v>
      </c>
      <c r="Q9" s="4">
        <f t="shared" si="2"/>
        <v>23102120.679999992</v>
      </c>
      <c r="R9" s="22">
        <v>579229.94999999995</v>
      </c>
      <c r="S9" s="4">
        <f t="shared" si="3"/>
        <v>23102120.679999996</v>
      </c>
    </row>
    <row r="10" spans="2:19" ht="15.75" thickBot="1" x14ac:dyDescent="0.3">
      <c r="B10" s="37">
        <v>250000000</v>
      </c>
      <c r="D10" s="29"/>
      <c r="E10" s="14">
        <v>53331650.460000001</v>
      </c>
      <c r="F10" s="4">
        <v>31376632.219999999</v>
      </c>
      <c r="G10" s="27">
        <f t="shared" si="4"/>
        <v>21955018.240000002</v>
      </c>
      <c r="H10" s="14">
        <v>21398503.179999989</v>
      </c>
      <c r="I10" s="4">
        <f t="shared" si="5"/>
        <v>556515.06000001356</v>
      </c>
      <c r="O10" s="37">
        <v>20380054.669999987</v>
      </c>
      <c r="P10" s="22">
        <v>226769945.33000001</v>
      </c>
      <c r="Q10" s="4">
        <f t="shared" si="2"/>
        <v>23230054.669999987</v>
      </c>
      <c r="R10" s="22">
        <v>2850000</v>
      </c>
      <c r="S10" s="4">
        <f t="shared" si="3"/>
        <v>23230054.669999987</v>
      </c>
    </row>
    <row r="11" spans="2:19" ht="15.75" thickBot="1" x14ac:dyDescent="0.3">
      <c r="B11" s="37">
        <v>40000000</v>
      </c>
      <c r="D11" s="29"/>
      <c r="E11" s="14">
        <v>250000000</v>
      </c>
      <c r="F11" s="4">
        <v>231969945.33000001</v>
      </c>
      <c r="G11" s="27">
        <f t="shared" si="4"/>
        <v>18030054.669999987</v>
      </c>
      <c r="H11" s="14">
        <v>15930054.669999987</v>
      </c>
      <c r="I11" s="4">
        <f t="shared" si="5"/>
        <v>2100000</v>
      </c>
      <c r="O11" s="36">
        <v>2324479.5399999991</v>
      </c>
      <c r="P11" s="22">
        <v>37428364.810000002</v>
      </c>
      <c r="Q11" s="4">
        <f t="shared" si="2"/>
        <v>2571635.1899999976</v>
      </c>
      <c r="R11" s="22">
        <v>247155.65</v>
      </c>
      <c r="S11" s="4">
        <f t="shared" si="3"/>
        <v>2571635.189999999</v>
      </c>
    </row>
    <row r="12" spans="2:19" ht="15.75" thickBot="1" x14ac:dyDescent="0.3">
      <c r="B12" s="38">
        <f>SUM(B7:B11)</f>
        <v>1268277652.46</v>
      </c>
      <c r="C12" s="39"/>
      <c r="D12" s="40"/>
      <c r="E12" s="41">
        <v>40000000</v>
      </c>
      <c r="F12" s="38">
        <v>37914248.460000001</v>
      </c>
      <c r="G12" s="40">
        <f t="shared" si="4"/>
        <v>2085751.5399999991</v>
      </c>
      <c r="H12" s="42">
        <v>1847023.5399999991</v>
      </c>
      <c r="I12" s="38">
        <f t="shared" si="5"/>
        <v>238728</v>
      </c>
      <c r="J12" s="39"/>
      <c r="K12" s="39"/>
      <c r="L12" s="39"/>
      <c r="M12" s="39"/>
      <c r="N12" s="39"/>
      <c r="O12" s="38">
        <f>SUM(O7:O11)</f>
        <v>374828958.94000012</v>
      </c>
      <c r="P12" s="38">
        <f>SUM(P7:P11)</f>
        <v>881143824.79999995</v>
      </c>
      <c r="Q12" s="38">
        <f>SUM(Q7:Q11)</f>
        <v>387133827.66000015</v>
      </c>
      <c r="R12" s="43">
        <f>SUM(R7:R11)</f>
        <v>12304868.719999999</v>
      </c>
      <c r="S12" s="38">
        <f>SUM(S7:S11)</f>
        <v>387133827.66000015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24"/>
  <sheetViews>
    <sheetView workbookViewId="0">
      <selection activeCell="G20" sqref="G20:G24"/>
    </sheetView>
  </sheetViews>
  <sheetFormatPr baseColWidth="10" defaultRowHeight="15" x14ac:dyDescent="0.25"/>
  <cols>
    <col min="2" max="2" width="20.28515625" bestFit="1" customWidth="1"/>
    <col min="3" max="7" width="15.140625" bestFit="1" customWidth="1"/>
  </cols>
  <sheetData>
    <row r="4" spans="2:6" x14ac:dyDescent="0.25">
      <c r="B4" s="45"/>
      <c r="C4" s="28"/>
      <c r="D4" s="4"/>
    </row>
    <row r="5" spans="2:6" x14ac:dyDescent="0.25">
      <c r="B5" s="45" t="s">
        <v>57</v>
      </c>
      <c r="C5" s="29" t="s">
        <v>54</v>
      </c>
      <c r="D5" s="4"/>
    </row>
    <row r="6" spans="2:6" ht="15.75" thickBot="1" x14ac:dyDescent="0.3">
      <c r="B6" s="14">
        <v>224308657.45000005</v>
      </c>
      <c r="C6" s="29">
        <v>6161781.9000000004</v>
      </c>
      <c r="D6" s="4">
        <f>+B6+C6</f>
        <v>230470439.35000005</v>
      </c>
    </row>
    <row r="7" spans="2:6" ht="15.75" thickBot="1" x14ac:dyDescent="0.3">
      <c r="B7" s="14">
        <v>150118898.63000003</v>
      </c>
      <c r="C7" s="29">
        <v>3308504.43</v>
      </c>
      <c r="D7" s="4">
        <f t="shared" ref="D7:D10" si="0">+B7+C7</f>
        <v>153427403.06000003</v>
      </c>
    </row>
    <row r="8" spans="2:6" ht="15.75" thickBot="1" x14ac:dyDescent="0.3">
      <c r="B8" s="14">
        <v>25506114.270000011</v>
      </c>
      <c r="C8" s="29">
        <v>624659.76</v>
      </c>
      <c r="D8" s="4">
        <f t="shared" si="0"/>
        <v>26130774.030000012</v>
      </c>
    </row>
    <row r="9" spans="2:6" ht="15.75" thickBot="1" x14ac:dyDescent="0.3">
      <c r="B9" s="14">
        <v>34803402.669999987</v>
      </c>
      <c r="C9" s="47">
        <v>2980011</v>
      </c>
      <c r="D9" s="4">
        <f t="shared" si="0"/>
        <v>37783413.669999987</v>
      </c>
    </row>
    <row r="10" spans="2:6" ht="15.75" thickBot="1" x14ac:dyDescent="0.3">
      <c r="B10" s="17">
        <v>3636999.1899999902</v>
      </c>
      <c r="C10" s="47">
        <v>194647.7</v>
      </c>
      <c r="D10" s="4">
        <f t="shared" si="0"/>
        <v>3831646.8899999904</v>
      </c>
    </row>
    <row r="11" spans="2:6" x14ac:dyDescent="0.25">
      <c r="B11" s="22"/>
      <c r="C11" s="47"/>
      <c r="D11" s="4"/>
    </row>
    <row r="12" spans="2:6" x14ac:dyDescent="0.25">
      <c r="B12" s="22" t="s">
        <v>55</v>
      </c>
      <c r="C12" s="47" t="s">
        <v>56</v>
      </c>
      <c r="D12" s="4"/>
    </row>
    <row r="13" spans="2:6" ht="15.75" thickBot="1" x14ac:dyDescent="0.3">
      <c r="B13" s="17">
        <v>582500002</v>
      </c>
      <c r="C13" s="47">
        <v>352029562.64999992</v>
      </c>
      <c r="D13" s="4">
        <f>+B13-C13</f>
        <v>230470439.35000008</v>
      </c>
      <c r="F13" s="22">
        <v>352029562.64999992</v>
      </c>
    </row>
    <row r="14" spans="2:6" ht="15.75" thickBot="1" x14ac:dyDescent="0.3">
      <c r="B14" s="14">
        <v>342446000</v>
      </c>
      <c r="C14" s="47">
        <v>189018596.93999997</v>
      </c>
      <c r="D14" s="4">
        <f t="shared" ref="D14:D17" si="1">+B14-C14</f>
        <v>153427403.06000003</v>
      </c>
      <c r="F14" s="22">
        <v>189018596.93999997</v>
      </c>
    </row>
    <row r="15" spans="2:6" ht="15.75" thickBot="1" x14ac:dyDescent="0.3">
      <c r="B15" s="14">
        <v>53331650.460000001</v>
      </c>
      <c r="C15" s="47">
        <v>27200876.429999985</v>
      </c>
      <c r="D15" s="4">
        <f t="shared" si="1"/>
        <v>26130774.030000016</v>
      </c>
      <c r="F15" s="22">
        <v>27200876.429999985</v>
      </c>
    </row>
    <row r="16" spans="2:6" ht="15.75" thickBot="1" x14ac:dyDescent="0.3">
      <c r="B16" s="14">
        <v>250000000</v>
      </c>
      <c r="C16" s="4">
        <v>212216586.33000001</v>
      </c>
      <c r="D16" s="4">
        <f t="shared" si="1"/>
        <v>37783413.669999987</v>
      </c>
      <c r="F16" s="22">
        <v>212216586.33000001</v>
      </c>
    </row>
    <row r="17" spans="2:7" ht="15.75" thickBot="1" x14ac:dyDescent="0.3">
      <c r="B17" s="14">
        <v>40000000</v>
      </c>
      <c r="C17" s="4">
        <v>36168353.110000007</v>
      </c>
      <c r="D17" s="4">
        <f t="shared" si="1"/>
        <v>3831646.8899999931</v>
      </c>
      <c r="F17" s="22">
        <v>36168353.110000007</v>
      </c>
    </row>
    <row r="19" spans="2:7" ht="25.5" x14ac:dyDescent="0.25">
      <c r="B19" s="22" t="s">
        <v>55</v>
      </c>
      <c r="C19" s="45" t="s">
        <v>58</v>
      </c>
      <c r="D19" s="4" t="s">
        <v>59</v>
      </c>
      <c r="E19" s="45" t="s">
        <v>57</v>
      </c>
      <c r="F19" s="29" t="s">
        <v>54</v>
      </c>
    </row>
    <row r="20" spans="2:7" ht="15.75" thickBot="1" x14ac:dyDescent="0.3">
      <c r="B20" s="17">
        <v>582500002</v>
      </c>
      <c r="C20" s="45">
        <v>345822137.9199999</v>
      </c>
      <c r="D20" s="4">
        <f>+B20-C20</f>
        <v>236677864.0800001</v>
      </c>
      <c r="E20" s="22">
        <v>230470439.35000005</v>
      </c>
      <c r="F20" s="22">
        <v>6207424.7300000004</v>
      </c>
      <c r="G20" s="4">
        <f>+E20+F20</f>
        <v>236677864.08000004</v>
      </c>
    </row>
    <row r="21" spans="2:7" ht="15.75" thickBot="1" x14ac:dyDescent="0.3">
      <c r="B21" s="14">
        <v>342446000</v>
      </c>
      <c r="C21" s="45">
        <v>185685585.06999996</v>
      </c>
      <c r="D21" s="4">
        <f t="shared" ref="D21:D24" si="2">+B21-C21</f>
        <v>156760414.93000004</v>
      </c>
      <c r="E21" s="22">
        <v>153427403.06000003</v>
      </c>
      <c r="F21" s="22">
        <v>3333011.87</v>
      </c>
      <c r="G21" s="4">
        <f t="shared" ref="G21:G24" si="3">+E21+F21</f>
        <v>156760414.93000004</v>
      </c>
    </row>
    <row r="22" spans="2:7" ht="15.75" thickBot="1" x14ac:dyDescent="0.3">
      <c r="B22" s="14">
        <v>53331650.460000001</v>
      </c>
      <c r="C22" s="45">
        <v>26564859.239999983</v>
      </c>
      <c r="D22" s="4">
        <f t="shared" si="2"/>
        <v>26766791.220000017</v>
      </c>
      <c r="E22" s="22">
        <v>26130774.030000012</v>
      </c>
      <c r="F22" s="22">
        <v>636017.18999999994</v>
      </c>
      <c r="G22" s="4">
        <f t="shared" si="3"/>
        <v>26766791.220000014</v>
      </c>
    </row>
    <row r="23" spans="2:7" ht="15.75" thickBot="1" x14ac:dyDescent="0.3">
      <c r="B23" s="14">
        <v>250000000</v>
      </c>
      <c r="C23" s="46">
        <v>209236575.33000001</v>
      </c>
      <c r="D23" s="4">
        <f t="shared" si="2"/>
        <v>40763424.669999987</v>
      </c>
      <c r="E23" s="22">
        <v>37783413.669999987</v>
      </c>
      <c r="F23" s="22">
        <v>2980011</v>
      </c>
      <c r="G23" s="4">
        <f t="shared" si="3"/>
        <v>40763424.669999987</v>
      </c>
    </row>
    <row r="24" spans="2:7" ht="15.75" thickBot="1" x14ac:dyDescent="0.3">
      <c r="B24" s="14">
        <v>40000000</v>
      </c>
      <c r="C24" s="4">
        <v>35779057.710000001</v>
      </c>
      <c r="D24" s="4">
        <f t="shared" si="2"/>
        <v>4220942.2899999991</v>
      </c>
      <c r="E24" s="22">
        <v>3831646.8899999904</v>
      </c>
      <c r="F24" s="26">
        <v>389295.4</v>
      </c>
      <c r="G24" s="4">
        <f t="shared" si="3"/>
        <v>4220942.2899999907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FIOPGFF2TRIM-2024 </vt:lpstr>
      <vt:lpstr>RDPB2TRIM-2024 </vt:lpstr>
      <vt:lpstr>RDPBTINGRESOS 2TRIM-2024 </vt:lpstr>
      <vt:lpstr>Hoja1</vt:lpstr>
      <vt:lpstr>Hoja3</vt:lpstr>
      <vt:lpstr>'FIOPGFF2TRIM-2024 '!Área_de_impresión</vt:lpstr>
      <vt:lpstr>Hoja1!Área_de_impresión</vt:lpstr>
      <vt:lpstr>'RDPB2TRIM-2024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herrera</cp:lastModifiedBy>
  <cp:lastPrinted>2022-02-04T21:02:08Z</cp:lastPrinted>
  <dcterms:created xsi:type="dcterms:W3CDTF">2017-11-06T17:06:07Z</dcterms:created>
  <dcterms:modified xsi:type="dcterms:W3CDTF">2024-08-01T19:24:08Z</dcterms:modified>
</cp:coreProperties>
</file>