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RMAS\NORMAS AÑO2022\"/>
    </mc:Choice>
  </mc:AlternateContent>
  <xr:revisionPtr revIDLastSave="0" documentId="13_ncr:1_{60DE3FBD-6172-4059-8112-FAB924F3A4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OPGFF4TRIM-2022 " sheetId="5" r:id="rId1"/>
    <sheet name="RDPB4TRIM-2022 " sheetId="6" r:id="rId2"/>
    <sheet name="RDPBTINGRESOS 4TRIM-2022 " sheetId="7" r:id="rId3"/>
    <sheet name="Hoja1" sheetId="8" state="hidden" r:id="rId4"/>
    <sheet name="Hoja2" sheetId="9" r:id="rId5"/>
  </sheets>
  <definedNames>
    <definedName name="_xlnm._FilterDatabase" localSheetId="4" hidden="1">Hoja2!$C$4:$G$4</definedName>
    <definedName name="_xlnm.Print_Area" localSheetId="0">'FIOPGFF4TRIM-2022 '!$A$1:$K$14</definedName>
    <definedName name="_xlnm.Print_Area" localSheetId="3">Hoja1!$E$6:$I$12</definedName>
    <definedName name="_xlnm.Print_Area" localSheetId="1">'RDPB4TRIM-2022 '!$A$1:$C$15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6" l="1"/>
  <c r="B12" i="8" l="1"/>
  <c r="O12" i="8"/>
  <c r="P12" i="8"/>
  <c r="R12" i="8"/>
  <c r="S11" i="8"/>
  <c r="S10" i="8"/>
  <c r="S9" i="8"/>
  <c r="S8" i="8"/>
  <c r="S7" i="8"/>
  <c r="S12" i="8" s="1"/>
  <c r="Q11" i="8"/>
  <c r="Q10" i="8"/>
  <c r="Q9" i="8"/>
  <c r="Q8" i="8"/>
  <c r="Q7" i="8"/>
  <c r="Q12" i="8" s="1"/>
  <c r="L9" i="8"/>
  <c r="J9" i="8"/>
  <c r="M5" i="8"/>
  <c r="K8" i="8"/>
  <c r="M8" i="8" s="1"/>
  <c r="K7" i="8"/>
  <c r="M7" i="8" s="1"/>
  <c r="K6" i="8"/>
  <c r="M6" i="8" s="1"/>
  <c r="K5" i="8"/>
  <c r="K4" i="8"/>
  <c r="M4" i="8" s="1"/>
  <c r="M9" i="8" l="1"/>
  <c r="K9" i="8"/>
  <c r="I11" i="8"/>
  <c r="G12" i="8"/>
  <c r="I12" i="8" s="1"/>
  <c r="G11" i="8"/>
  <c r="G10" i="8"/>
  <c r="I10" i="8" s="1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<sst xmlns="http://schemas.openxmlformats.org/spreadsheetml/2006/main" count="83" uniqueCount="63">
  <si>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</si>
  <si>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</si>
  <si>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</si>
  <si>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</si>
  <si>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</si>
  <si>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</si>
  <si>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</si>
  <si>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</si>
  <si>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</si>
  <si>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</si>
  <si>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</si>
  <si>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</si>
  <si>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</si>
  <si>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</si>
  <si>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</si>
  <si>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</si>
  <si>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</si>
  <si>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</si>
  <si>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</si>
  <si>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</si>
  <si>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</si>
  <si>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</si>
  <si>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</si>
  <si>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</si>
  <si>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</si>
  <si>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</si>
  <si>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</si>
  <si>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</si>
  <si>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</si>
  <si>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</si>
  <si>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</si>
  <si>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</si>
  <si>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</si>
  <si>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</si>
  <si>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</si>
  <si>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</si>
  <si>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</si>
  <si>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</si>
  <si>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Deuda Pública Bruta Total al 31 de diciembre de 2021</t>
  </si>
  <si>
    <t>(-) Amortización 1 (ENERO-MARZO 2022)</t>
  </si>
  <si>
    <t>Al 31 de Diciembre 2021</t>
  </si>
  <si>
    <t>totales</t>
  </si>
  <si>
    <t>pagos acum trim</t>
  </si>
  <si>
    <t>anterior</t>
  </si>
  <si>
    <t>actual</t>
  </si>
  <si>
    <t xml:space="preserve">    </t>
  </si>
  <si>
    <t xml:space="preserve">  </t>
  </si>
  <si>
    <t>(-) Amortización 2 (ABRIL-JUNIO 2022)</t>
  </si>
  <si>
    <t>importe</t>
  </si>
  <si>
    <t>credito</t>
  </si>
  <si>
    <t>saldos a</t>
  </si>
  <si>
    <t>pagado al 1trim</t>
  </si>
  <si>
    <t xml:space="preserve">segundo trim </t>
  </si>
  <si>
    <t>B-P</t>
  </si>
  <si>
    <t>CONFIRMACION DE</t>
  </si>
  <si>
    <t>Q</t>
  </si>
  <si>
    <t>= a importe pag al 2trim</t>
  </si>
  <si>
    <t>pago del 2trim</t>
  </si>
  <si>
    <t>(-) Amortización 3 (JULIO-SEPTIEMBRE 2022)</t>
  </si>
  <si>
    <t>Al período Cuarto Trimestre 2022</t>
  </si>
  <si>
    <t>(-) Amortización 4 (OCTUBRE-DICIEMBRE 2022)</t>
  </si>
  <si>
    <t xml:space="preserve">Deuda Pública Bruta Total  Descontando la Amortizacion 1, 2 , 3 Y 4 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</si>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</sst>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7"/>
      <color theme="0"/>
      <name val="Calibri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43" fontId="0" fillId="0" borderId="24" xfId="1" applyFont="1" applyBorder="1"/>
    <xf numFmtId="43" fontId="11" fillId="0" borderId="8" xfId="1" applyFont="1" applyBorder="1" applyAlignment="1">
      <alignment vertical="center" wrapText="1"/>
    </xf>
    <xf numFmtId="43" fontId="11" fillId="0" borderId="8" xfId="1" applyFont="1" applyBorder="1" applyAlignment="1">
      <alignment horizontal="center" vertical="center" wrapText="1"/>
    </xf>
    <xf numFmtId="43" fontId="10" fillId="3" borderId="0" xfId="0" applyNumberFormat="1" applyFont="1" applyFill="1"/>
    <xf numFmtId="0" fontId="10" fillId="3" borderId="0" xfId="0" applyFont="1" applyFill="1"/>
    <xf numFmtId="43" fontId="10" fillId="3" borderId="0" xfId="1" applyFont="1" applyFill="1" applyBorder="1"/>
    <xf numFmtId="43" fontId="12" fillId="3" borderId="8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vertical="center" wrapText="1"/>
    </xf>
    <xf numFmtId="43" fontId="10" fillId="3" borderId="0" xfId="1" applyFont="1" applyFill="1"/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13" fillId="0" borderId="0" xfId="0" applyNumberFormat="1" applyFont="1" applyFill="1" applyBorder="1"/>
    <xf numFmtId="43" fontId="13" fillId="0" borderId="0" xfId="1" applyFont="1" applyFill="1" applyBorder="1"/>
    <xf numFmtId="0" fontId="13" fillId="0" borderId="0" xfId="0" applyFont="1" applyFill="1" applyBorder="1" applyAlignment="1">
      <alignment horizontal="left"/>
    </xf>
    <xf numFmtId="43" fontId="9" fillId="0" borderId="0" xfId="1" applyFont="1" applyFill="1" applyBorder="1" applyAlignment="1">
      <alignment vertical="center" wrapText="1"/>
    </xf>
    <xf numFmtId="43" fontId="0" fillId="0" borderId="0" xfId="0" applyNumberFormat="1" applyFill="1" applyBorder="1"/>
    <xf numFmtId="43" fontId="9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3" fillId="0" borderId="0" xfId="0" applyFont="1" applyFill="1" applyBorder="1"/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center" wrapText="1"/>
    </xf>
    <xf numFmtId="0" fontId="10" fillId="0" borderId="0" xfId="0" applyFont="1" applyFill="1" applyBorder="1"/>
    <xf numFmtId="43" fontId="10" fillId="0" borderId="0" xfId="1" applyFont="1" applyFill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topLeftCell="C1" workbookViewId="0">
      <selection activeCell="F10" sqref="F10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28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3" ht="15.75" thickBot="1" x14ac:dyDescent="0.3"/>
    <row r="4" spans="1:13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3" x14ac:dyDescent="0.25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3" ht="15.75" thickBot="1" x14ac:dyDescent="0.3">
      <c r="A6" s="57" t="s">
        <v>59</v>
      </c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3" ht="20.25" customHeight="1" thickBot="1" x14ac:dyDescent="0.3">
      <c r="A7" s="60" t="s">
        <v>3</v>
      </c>
      <c r="B7" s="60" t="s">
        <v>4</v>
      </c>
      <c r="C7" s="60" t="s">
        <v>5</v>
      </c>
      <c r="D7" s="60" t="s">
        <v>6</v>
      </c>
      <c r="E7" s="60" t="s">
        <v>7</v>
      </c>
      <c r="F7" s="60" t="s">
        <v>8</v>
      </c>
      <c r="G7" s="1"/>
      <c r="H7" s="1"/>
      <c r="I7" s="62" t="s">
        <v>9</v>
      </c>
      <c r="J7" s="63"/>
      <c r="K7" s="64"/>
    </row>
    <row r="8" spans="1:13" ht="20.25" customHeight="1" thickBot="1" x14ac:dyDescent="0.3">
      <c r="A8" s="61"/>
      <c r="B8" s="61"/>
      <c r="C8" s="61"/>
      <c r="D8" s="61"/>
      <c r="E8" s="61"/>
      <c r="F8" s="61"/>
      <c r="G8" s="1" t="s">
        <v>10</v>
      </c>
      <c r="H8" s="65" t="s">
        <v>11</v>
      </c>
      <c r="I8" s="66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8">
        <v>582500002</v>
      </c>
      <c r="G9" s="17" t="s">
        <v>22</v>
      </c>
      <c r="H9" s="46">
        <v>240000000</v>
      </c>
      <c r="I9" s="47"/>
      <c r="J9" s="15">
        <v>212350236.23000002</v>
      </c>
      <c r="K9" s="16">
        <f>+J9/F9</f>
        <v>0.3645497605165674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5">
        <v>342446000</v>
      </c>
      <c r="G10" s="17" t="s">
        <v>22</v>
      </c>
      <c r="H10" s="48">
        <v>78762580</v>
      </c>
      <c r="I10" s="49"/>
      <c r="J10" s="15">
        <v>143697949.29000014</v>
      </c>
      <c r="K10" s="16">
        <f>+J10/F10</f>
        <v>0.41962221573620406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5">
        <v>53331650.460000001</v>
      </c>
      <c r="G11" s="17" t="s">
        <v>22</v>
      </c>
      <c r="H11" s="48">
        <v>1599949.51</v>
      </c>
      <c r="I11" s="49"/>
      <c r="J11" s="15">
        <v>24283295.489999987</v>
      </c>
      <c r="K11" s="16">
        <f>+J11/F11</f>
        <v>0.45532615774216539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5">
        <v>250000000</v>
      </c>
      <c r="G12" s="17" t="s">
        <v>22</v>
      </c>
      <c r="H12" s="48">
        <v>50000000</v>
      </c>
      <c r="I12" s="49"/>
      <c r="J12" s="15">
        <v>28930054.669999987</v>
      </c>
      <c r="K12" s="16">
        <f>+J12/F12</f>
        <v>0.11572021867999994</v>
      </c>
      <c r="L12" s="4"/>
      <c r="M12" s="4"/>
    </row>
    <row r="13" spans="1:13" ht="23.25" customHeight="1" thickBot="1" x14ac:dyDescent="0.3">
      <c r="A13" s="2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5">
        <v>40000000</v>
      </c>
      <c r="G13" s="17" t="s">
        <v>22</v>
      </c>
      <c r="H13" s="48">
        <v>1200000</v>
      </c>
      <c r="I13" s="49"/>
      <c r="J13" s="18">
        <v>3011653.4399999902</v>
      </c>
      <c r="K13" s="16">
        <f>+J13/F13</f>
        <v>7.5291335999999751E-2</v>
      </c>
      <c r="L13" s="4"/>
      <c r="M13" s="4"/>
    </row>
    <row r="14" spans="1:13" x14ac:dyDescent="0.25">
      <c r="J14" s="4"/>
      <c r="L14" s="23"/>
      <c r="M14" s="4"/>
    </row>
    <row r="15" spans="1:13" x14ac:dyDescent="0.25">
      <c r="J15" s="4"/>
      <c r="L15" s="4"/>
    </row>
    <row r="16" spans="1:13" x14ac:dyDescent="0.25">
      <c r="L16" s="4"/>
    </row>
    <row r="17" spans="3:12" x14ac:dyDescent="0.25">
      <c r="L17" s="23"/>
    </row>
    <row r="18" spans="3:12" x14ac:dyDescent="0.25">
      <c r="C18" s="14"/>
      <c r="L18" s="23"/>
    </row>
    <row r="19" spans="3:12" x14ac:dyDescent="0.25">
      <c r="L19" s="4"/>
    </row>
    <row r="20" spans="3:12" x14ac:dyDescent="0.25">
      <c r="L20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B12" sqref="B12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68" t="s">
        <v>28</v>
      </c>
      <c r="B1" s="68"/>
      <c r="C1" s="68"/>
    </row>
    <row r="4" spans="1:3" ht="45" customHeight="1" thickBot="1" x14ac:dyDescent="0.3">
      <c r="A4" s="67" t="s">
        <v>23</v>
      </c>
      <c r="B4" s="67"/>
    </row>
    <row r="5" spans="1:3" ht="15.75" thickBot="1" x14ac:dyDescent="0.3">
      <c r="A5" s="13"/>
      <c r="B5" s="12" t="s">
        <v>21</v>
      </c>
    </row>
    <row r="6" spans="1:3" x14ac:dyDescent="0.25">
      <c r="A6" s="19" t="s">
        <v>38</v>
      </c>
      <c r="B6" s="20">
        <v>905163626.86000001</v>
      </c>
    </row>
    <row r="7" spans="1:3" x14ac:dyDescent="0.25">
      <c r="A7" s="11" t="s">
        <v>39</v>
      </c>
      <c r="B7" s="10">
        <v>11714933.34</v>
      </c>
    </row>
    <row r="8" spans="1:3" x14ac:dyDescent="0.25">
      <c r="A8" s="11" t="s">
        <v>47</v>
      </c>
      <c r="B8" s="37">
        <v>12304868.720000001</v>
      </c>
    </row>
    <row r="9" spans="1:3" x14ac:dyDescent="0.25">
      <c r="A9" s="11" t="s">
        <v>58</v>
      </c>
      <c r="B9" s="37">
        <v>12539746.470000001</v>
      </c>
    </row>
    <row r="10" spans="1:3" x14ac:dyDescent="0.25">
      <c r="A10" s="11" t="s">
        <v>60</v>
      </c>
      <c r="B10" s="37">
        <v>12599614.99</v>
      </c>
    </row>
    <row r="11" spans="1:3" ht="15.75" thickBot="1" x14ac:dyDescent="0.3">
      <c r="A11" s="21" t="s">
        <v>61</v>
      </c>
      <c r="B11" s="22">
        <f>+B6-B7-B8-B9-B10</f>
        <v>856004463.33999991</v>
      </c>
    </row>
    <row r="13" spans="1:3" x14ac:dyDescent="0.25">
      <c r="B13" s="23"/>
    </row>
    <row r="14" spans="1:3" x14ac:dyDescent="0.25">
      <c r="B14" s="4"/>
    </row>
    <row r="17" spans="1:2" x14ac:dyDescent="0.25">
      <c r="A17" t="s">
        <v>46</v>
      </c>
    </row>
    <row r="22" spans="1:2" x14ac:dyDescent="0.25">
      <c r="A22" s="36"/>
    </row>
    <row r="25" spans="1:2" x14ac:dyDescent="0.25">
      <c r="B25" t="s">
        <v>45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B10" sqref="B10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70" t="s">
        <v>28</v>
      </c>
      <c r="B1" s="70"/>
      <c r="C1" s="70"/>
    </row>
    <row r="4" spans="1:5" ht="49.5" customHeight="1" x14ac:dyDescent="0.25">
      <c r="A4" s="69" t="s">
        <v>24</v>
      </c>
      <c r="B4" s="69"/>
      <c r="C4" s="69"/>
    </row>
    <row r="5" spans="1:5" ht="23.25" x14ac:dyDescent="0.25">
      <c r="A5" s="7"/>
      <c r="B5" s="8" t="s">
        <v>40</v>
      </c>
      <c r="C5" s="8" t="s">
        <v>62</v>
      </c>
    </row>
    <row r="6" spans="1:5" x14ac:dyDescent="0.25">
      <c r="A6" s="7" t="s">
        <v>25</v>
      </c>
      <c r="B6" s="9">
        <v>2323752061.7600002</v>
      </c>
      <c r="C6" s="9">
        <v>2652469823.4200001</v>
      </c>
      <c r="D6" t="s">
        <v>30</v>
      </c>
    </row>
    <row r="7" spans="1:5" x14ac:dyDescent="0.25">
      <c r="A7" s="7" t="s">
        <v>26</v>
      </c>
      <c r="B7" s="9">
        <v>905163626.86000001</v>
      </c>
      <c r="C7" s="9">
        <v>856004463.34000003</v>
      </c>
      <c r="E7" s="4"/>
    </row>
    <row r="8" spans="1:5" x14ac:dyDescent="0.25">
      <c r="A8" s="7" t="s">
        <v>27</v>
      </c>
      <c r="B8" s="26">
        <f>(B7-B6)/B6</f>
        <v>-0.61047323345915272</v>
      </c>
      <c r="C8" s="26">
        <f>(C7-C6)/C6</f>
        <v>-0.67728022547819278</v>
      </c>
    </row>
    <row r="10" spans="1:5" x14ac:dyDescent="0.25">
      <c r="B10" s="24"/>
      <c r="C10" s="24"/>
    </row>
    <row r="11" spans="1:5" x14ac:dyDescent="0.25">
      <c r="B11" s="25"/>
      <c r="C11" s="25"/>
    </row>
    <row r="12" spans="1:5" x14ac:dyDescent="0.25">
      <c r="B12" s="24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2"/>
  <sheetViews>
    <sheetView workbookViewId="0">
      <selection activeCell="Q15" sqref="Q15"/>
    </sheetView>
  </sheetViews>
  <sheetFormatPr baseColWidth="10" defaultRowHeight="15" x14ac:dyDescent="0.25"/>
  <cols>
    <col min="2" max="2" width="16.85546875" bestFit="1" customWidth="1"/>
    <col min="3" max="3" width="14.42578125" hidden="1" customWidth="1"/>
    <col min="4" max="4" width="15.140625" style="23" hidden="1" customWidth="1"/>
    <col min="5" max="13" width="15.140625" hidden="1" customWidth="1"/>
    <col min="14" max="14" width="0" hidden="1" customWidth="1"/>
    <col min="15" max="17" width="15.140625" bestFit="1" customWidth="1"/>
    <col min="18" max="18" width="14.140625" style="23" bestFit="1" customWidth="1"/>
    <col min="19" max="19" width="15.140625" bestFit="1" customWidth="1"/>
  </cols>
  <sheetData>
    <row r="2" spans="2:19" x14ac:dyDescent="0.25">
      <c r="L2" t="s">
        <v>42</v>
      </c>
      <c r="M2" t="s">
        <v>42</v>
      </c>
    </row>
    <row r="3" spans="2:19" x14ac:dyDescent="0.25">
      <c r="C3" t="s">
        <v>35</v>
      </c>
      <c r="D3" s="28"/>
      <c r="J3" t="s">
        <v>36</v>
      </c>
      <c r="K3" t="s">
        <v>37</v>
      </c>
      <c r="L3" t="s">
        <v>43</v>
      </c>
      <c r="M3" t="s">
        <v>44</v>
      </c>
    </row>
    <row r="4" spans="2:19" ht="15.75" thickBot="1" x14ac:dyDescent="0.3">
      <c r="C4" s="31">
        <v>582500002</v>
      </c>
      <c r="D4" s="28"/>
      <c r="E4" s="28"/>
      <c r="F4" s="28"/>
      <c r="G4" s="28"/>
      <c r="H4" s="28"/>
      <c r="I4" s="28"/>
      <c r="J4" s="28">
        <v>387357112.31999993</v>
      </c>
      <c r="K4" s="23">
        <f>+C4-J4</f>
        <v>195142889.68000007</v>
      </c>
      <c r="L4" s="23">
        <v>189574464.53999999</v>
      </c>
      <c r="M4" s="4">
        <f>+K4-L4</f>
        <v>5568425.1400000751</v>
      </c>
    </row>
    <row r="5" spans="2:19" ht="15.75" thickBot="1" x14ac:dyDescent="0.3">
      <c r="B5" t="s">
        <v>48</v>
      </c>
      <c r="C5" s="32">
        <v>342446000</v>
      </c>
      <c r="D5" s="28"/>
      <c r="E5" s="28"/>
      <c r="F5" s="28"/>
      <c r="G5" s="28"/>
      <c r="H5" s="28"/>
      <c r="I5" s="28"/>
      <c r="J5" s="28">
        <v>207987355.67999995</v>
      </c>
      <c r="K5" s="23">
        <f t="shared" ref="K5:K8" si="0">+C5-J5</f>
        <v>134458644.32000005</v>
      </c>
      <c r="L5" s="23">
        <v>131468736.61</v>
      </c>
      <c r="M5" s="4">
        <f t="shared" ref="M5:M8" si="1">+K5-L5</f>
        <v>2989907.710000053</v>
      </c>
      <c r="O5" t="s">
        <v>48</v>
      </c>
      <c r="P5" t="s">
        <v>50</v>
      </c>
      <c r="Q5" t="s">
        <v>53</v>
      </c>
      <c r="R5" t="s">
        <v>48</v>
      </c>
      <c r="S5" t="s">
        <v>54</v>
      </c>
    </row>
    <row r="6" spans="2:19" ht="15.75" thickBot="1" x14ac:dyDescent="0.3">
      <c r="B6" t="s">
        <v>49</v>
      </c>
      <c r="C6" s="32">
        <v>53331650.460000001</v>
      </c>
      <c r="D6" s="28"/>
      <c r="E6" s="28"/>
      <c r="F6" s="28"/>
      <c r="G6" s="27"/>
      <c r="H6" s="27"/>
      <c r="I6" s="27"/>
      <c r="J6" s="27">
        <v>30808759.730000004</v>
      </c>
      <c r="K6" s="23">
        <f t="shared" si="0"/>
        <v>22522890.729999997</v>
      </c>
      <c r="L6" s="23">
        <v>21955018.239999998</v>
      </c>
      <c r="M6" s="4">
        <f t="shared" si="1"/>
        <v>567872.48999999836</v>
      </c>
      <c r="O6" t="s">
        <v>51</v>
      </c>
      <c r="P6" t="s">
        <v>52</v>
      </c>
      <c r="Q6" s="36" t="s">
        <v>56</v>
      </c>
      <c r="R6" t="s">
        <v>57</v>
      </c>
      <c r="S6" t="s">
        <v>55</v>
      </c>
    </row>
    <row r="7" spans="2:19" ht="15.75" thickBot="1" x14ac:dyDescent="0.3">
      <c r="B7" s="38">
        <v>582500002</v>
      </c>
      <c r="C7" s="32">
        <v>250000000</v>
      </c>
      <c r="D7" s="29"/>
      <c r="E7" s="28" t="s">
        <v>32</v>
      </c>
      <c r="F7" s="28" t="s">
        <v>31</v>
      </c>
      <c r="G7" s="27" t="s">
        <v>33</v>
      </c>
      <c r="H7" s="27" t="s">
        <v>34</v>
      </c>
      <c r="I7" s="27"/>
      <c r="J7" s="27">
        <v>229619945.33000001</v>
      </c>
      <c r="K7" s="23">
        <f t="shared" si="0"/>
        <v>20380054.669999987</v>
      </c>
      <c r="L7" s="23">
        <v>18030054.670000002</v>
      </c>
      <c r="M7" s="4">
        <f t="shared" si="1"/>
        <v>2349999.9999999851</v>
      </c>
      <c r="O7" s="39">
        <v>195142889.68000007</v>
      </c>
      <c r="P7" s="23">
        <v>381743044.3499999</v>
      </c>
      <c r="Q7" s="4">
        <f>+B7-P7</f>
        <v>200756957.6500001</v>
      </c>
      <c r="R7" s="23">
        <v>5614067.9699999997</v>
      </c>
      <c r="S7" s="4">
        <f>+O7+R7</f>
        <v>200756957.65000007</v>
      </c>
    </row>
    <row r="8" spans="2:19" ht="15.75" thickBot="1" x14ac:dyDescent="0.3">
      <c r="B8" s="39">
        <v>342446000</v>
      </c>
      <c r="C8" s="32">
        <v>40000000</v>
      </c>
      <c r="D8" s="30"/>
      <c r="E8" s="18">
        <v>582500002</v>
      </c>
      <c r="F8" s="28">
        <v>392925537.45999998</v>
      </c>
      <c r="G8" s="28">
        <f>+E8-F8</f>
        <v>189574464.54000002</v>
      </c>
      <c r="H8" s="15">
        <v>184097325.05999988</v>
      </c>
      <c r="I8" s="27">
        <f>+G8-H8</f>
        <v>5477139.4800001383</v>
      </c>
      <c r="J8" s="28">
        <v>37675520.460000001</v>
      </c>
      <c r="K8" s="23">
        <f t="shared" si="0"/>
        <v>2324479.5399999991</v>
      </c>
      <c r="L8" s="23">
        <v>2085751.54</v>
      </c>
      <c r="M8" s="4">
        <f t="shared" si="1"/>
        <v>238727.99999999907</v>
      </c>
      <c r="O8" s="39">
        <v>134458644.32000005</v>
      </c>
      <c r="P8" s="23">
        <v>204972940.52999991</v>
      </c>
      <c r="Q8" s="4">
        <f t="shared" ref="Q8:Q11" si="2">+B8-P8</f>
        <v>137473059.47000009</v>
      </c>
      <c r="R8" s="23">
        <v>3014415.15</v>
      </c>
      <c r="S8" s="4">
        <f t="shared" ref="S8:S11" si="3">+O8+R8</f>
        <v>137473059.47000006</v>
      </c>
    </row>
    <row r="9" spans="2:19" ht="15.75" thickBot="1" x14ac:dyDescent="0.3">
      <c r="B9" s="39">
        <v>53331650.460000001</v>
      </c>
      <c r="C9" s="33" t="s">
        <v>41</v>
      </c>
      <c r="D9" s="34"/>
      <c r="E9" s="35">
        <v>342446000</v>
      </c>
      <c r="F9" s="33">
        <v>210977263.38999999</v>
      </c>
      <c r="G9" s="33">
        <f t="shared" ref="G9:G12" si="4">+E9-F9</f>
        <v>131468736.61000001</v>
      </c>
      <c r="H9" s="35">
        <v>128527843.77999988</v>
      </c>
      <c r="I9" s="33">
        <f t="shared" ref="I9:I12" si="5">+G9-H9</f>
        <v>2940892.8300001323</v>
      </c>
      <c r="J9" s="33">
        <f>SUM(J4:J8)</f>
        <v>893448693.51999998</v>
      </c>
      <c r="K9" s="33">
        <f t="shared" ref="K9:M9" si="6">SUM(K4:K8)</f>
        <v>374828958.94000012</v>
      </c>
      <c r="L9" s="33">
        <f t="shared" si="6"/>
        <v>363114025.60000002</v>
      </c>
      <c r="M9" s="33">
        <f t="shared" si="6"/>
        <v>11714933.340000112</v>
      </c>
      <c r="O9" s="39">
        <v>22522890.729999997</v>
      </c>
      <c r="P9" s="23">
        <v>30229529.780000009</v>
      </c>
      <c r="Q9" s="4">
        <f t="shared" si="2"/>
        <v>23102120.679999992</v>
      </c>
      <c r="R9" s="23">
        <v>579229.94999999995</v>
      </c>
      <c r="S9" s="4">
        <f t="shared" si="3"/>
        <v>23102120.679999996</v>
      </c>
    </row>
    <row r="10" spans="2:19" ht="15.75" thickBot="1" x14ac:dyDescent="0.3">
      <c r="B10" s="39">
        <v>250000000</v>
      </c>
      <c r="D10" s="30"/>
      <c r="E10" s="15">
        <v>53331650.460000001</v>
      </c>
      <c r="F10" s="4">
        <v>31376632.219999999</v>
      </c>
      <c r="G10" s="28">
        <f t="shared" si="4"/>
        <v>21955018.240000002</v>
      </c>
      <c r="H10" s="15">
        <v>21398503.179999989</v>
      </c>
      <c r="I10" s="4">
        <f t="shared" si="5"/>
        <v>556515.06000001356</v>
      </c>
      <c r="O10" s="39">
        <v>20380054.669999987</v>
      </c>
      <c r="P10" s="23">
        <v>226769945.33000001</v>
      </c>
      <c r="Q10" s="4">
        <f t="shared" si="2"/>
        <v>23230054.669999987</v>
      </c>
      <c r="R10" s="23">
        <v>2850000</v>
      </c>
      <c r="S10" s="4">
        <f t="shared" si="3"/>
        <v>23230054.669999987</v>
      </c>
    </row>
    <row r="11" spans="2:19" ht="15.75" thickBot="1" x14ac:dyDescent="0.3">
      <c r="B11" s="39">
        <v>40000000</v>
      </c>
      <c r="D11" s="30"/>
      <c r="E11" s="15">
        <v>250000000</v>
      </c>
      <c r="F11" s="4">
        <v>231969945.33000001</v>
      </c>
      <c r="G11" s="28">
        <f t="shared" si="4"/>
        <v>18030054.669999987</v>
      </c>
      <c r="H11" s="15">
        <v>15930054.669999987</v>
      </c>
      <c r="I11" s="4">
        <f t="shared" si="5"/>
        <v>2100000</v>
      </c>
      <c r="O11" s="38">
        <v>2324479.5399999991</v>
      </c>
      <c r="P11" s="23">
        <v>37428364.810000002</v>
      </c>
      <c r="Q11" s="4">
        <f t="shared" si="2"/>
        <v>2571635.1899999976</v>
      </c>
      <c r="R11" s="23">
        <v>247155.65</v>
      </c>
      <c r="S11" s="4">
        <f t="shared" si="3"/>
        <v>2571635.189999999</v>
      </c>
    </row>
    <row r="12" spans="2:19" ht="15.75" thickBot="1" x14ac:dyDescent="0.3">
      <c r="B12" s="40">
        <f>SUM(B7:B11)</f>
        <v>1268277652.46</v>
      </c>
      <c r="C12" s="41"/>
      <c r="D12" s="42"/>
      <c r="E12" s="43">
        <v>40000000</v>
      </c>
      <c r="F12" s="40">
        <v>37914248.460000001</v>
      </c>
      <c r="G12" s="42">
        <f t="shared" si="4"/>
        <v>2085751.5399999991</v>
      </c>
      <c r="H12" s="44">
        <v>1847023.5399999991</v>
      </c>
      <c r="I12" s="40">
        <f t="shared" si="5"/>
        <v>238728</v>
      </c>
      <c r="J12" s="41"/>
      <c r="K12" s="41"/>
      <c r="L12" s="41"/>
      <c r="M12" s="41"/>
      <c r="N12" s="41"/>
      <c r="O12" s="40">
        <f>SUM(O7:O11)</f>
        <v>374828958.94000012</v>
      </c>
      <c r="P12" s="40">
        <f>SUM(P7:P11)</f>
        <v>881143824.79999995</v>
      </c>
      <c r="Q12" s="40">
        <f>SUM(Q7:Q11)</f>
        <v>387133827.66000015</v>
      </c>
      <c r="R12" s="45">
        <f>SUM(R7:R11)</f>
        <v>12304868.719999999</v>
      </c>
      <c r="S12" s="40">
        <f>SUM(S7:S11)</f>
        <v>387133827.66000015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104"/>
  <sheetViews>
    <sheetView workbookViewId="0">
      <selection activeCell="F23" sqref="F23"/>
    </sheetView>
  </sheetViews>
  <sheetFormatPr baseColWidth="10" defaultRowHeight="15" x14ac:dyDescent="0.25"/>
  <cols>
    <col min="1" max="4" width="11.42578125" customWidth="1"/>
    <col min="5" max="6" width="14.42578125" customWidth="1"/>
    <col min="7" max="7" width="12.42578125" bestFit="1" customWidth="1"/>
    <col min="8" max="8" width="14.140625" customWidth="1"/>
    <col min="9" max="9" width="12.42578125" bestFit="1" customWidth="1"/>
    <col min="10" max="10" width="16.85546875" customWidth="1"/>
    <col min="11" max="11" width="25.5703125" bestFit="1" customWidth="1"/>
    <col min="12" max="12" width="17.140625" bestFit="1" customWidth="1"/>
    <col min="13" max="13" width="15.140625" bestFit="1" customWidth="1"/>
    <col min="14" max="14" width="11.42578125" customWidth="1"/>
  </cols>
  <sheetData>
    <row r="2" spans="2:17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x14ac:dyDescent="0.25">
      <c r="B4" s="71"/>
      <c r="C4" s="71"/>
      <c r="D4" s="71"/>
      <c r="E4" s="71"/>
      <c r="F4" s="71"/>
      <c r="G4" s="71"/>
      <c r="H4" s="71"/>
      <c r="I4" s="71"/>
      <c r="J4" s="72"/>
      <c r="K4" s="71"/>
      <c r="L4" s="73"/>
      <c r="M4" s="71"/>
      <c r="N4" s="71"/>
      <c r="O4" s="71"/>
      <c r="P4" s="71"/>
      <c r="Q4" s="71"/>
    </row>
    <row r="5" spans="2:17" x14ac:dyDescent="0.25">
      <c r="B5" s="71"/>
      <c r="C5" s="74"/>
      <c r="D5" s="74"/>
      <c r="E5" s="75"/>
      <c r="F5" s="76"/>
      <c r="G5" s="75"/>
      <c r="H5" s="71"/>
      <c r="I5" s="71"/>
      <c r="J5" s="72"/>
      <c r="K5" s="71"/>
      <c r="L5" s="71"/>
      <c r="M5" s="71"/>
      <c r="N5" s="71"/>
      <c r="O5" s="71"/>
      <c r="P5" s="71"/>
      <c r="Q5" s="71"/>
    </row>
    <row r="6" spans="2:17" x14ac:dyDescent="0.25">
      <c r="B6" s="71"/>
      <c r="C6" s="74"/>
      <c r="D6" s="74"/>
      <c r="E6" s="75"/>
      <c r="F6" s="76"/>
      <c r="G6" s="75"/>
      <c r="H6" s="71"/>
      <c r="I6" s="71"/>
      <c r="J6" s="77"/>
      <c r="K6" s="27"/>
      <c r="L6" s="78"/>
      <c r="M6" s="71"/>
      <c r="N6" s="71"/>
      <c r="O6" s="71"/>
      <c r="P6" s="71"/>
      <c r="Q6" s="71"/>
    </row>
    <row r="7" spans="2:17" x14ac:dyDescent="0.25">
      <c r="B7" s="71"/>
      <c r="C7" s="74"/>
      <c r="D7" s="74"/>
      <c r="E7" s="75"/>
      <c r="F7" s="76"/>
      <c r="G7" s="75"/>
      <c r="H7" s="78"/>
      <c r="I7" s="71"/>
      <c r="J7" s="79"/>
      <c r="K7" s="27"/>
      <c r="L7" s="78"/>
      <c r="M7" s="71"/>
      <c r="N7" s="71"/>
      <c r="O7" s="71"/>
      <c r="P7" s="71"/>
      <c r="Q7" s="71"/>
    </row>
    <row r="8" spans="2:17" x14ac:dyDescent="0.25">
      <c r="B8" s="71"/>
      <c r="C8" s="74"/>
      <c r="D8" s="74"/>
      <c r="E8" s="75"/>
      <c r="F8" s="76"/>
      <c r="G8" s="75"/>
      <c r="H8" s="71"/>
      <c r="I8" s="71"/>
      <c r="J8" s="79"/>
      <c r="K8" s="27"/>
      <c r="L8" s="78"/>
      <c r="M8" s="71"/>
      <c r="N8" s="71"/>
      <c r="O8" s="71"/>
      <c r="P8" s="71"/>
      <c r="Q8" s="71"/>
    </row>
    <row r="9" spans="2:17" x14ac:dyDescent="0.25">
      <c r="B9" s="71"/>
      <c r="C9" s="74"/>
      <c r="D9" s="74"/>
      <c r="E9" s="75"/>
      <c r="F9" s="76"/>
      <c r="G9" s="75"/>
      <c r="H9" s="71"/>
      <c r="I9" s="71"/>
      <c r="J9" s="79"/>
      <c r="K9" s="27"/>
      <c r="L9" s="78"/>
      <c r="M9" s="71"/>
      <c r="N9" s="71"/>
      <c r="O9" s="71"/>
      <c r="P9" s="71"/>
      <c r="Q9" s="71"/>
    </row>
    <row r="10" spans="2:17" x14ac:dyDescent="0.25">
      <c r="B10" s="71"/>
      <c r="C10" s="74"/>
      <c r="D10" s="74"/>
      <c r="E10" s="75"/>
      <c r="F10" s="76"/>
      <c r="G10" s="75"/>
      <c r="H10" s="78"/>
      <c r="I10" s="71"/>
      <c r="J10" s="79"/>
      <c r="K10" s="27"/>
      <c r="L10" s="78"/>
      <c r="M10" s="71"/>
      <c r="N10" s="71"/>
      <c r="O10" s="71"/>
      <c r="P10" s="71"/>
      <c r="Q10" s="71"/>
    </row>
    <row r="11" spans="2:17" x14ac:dyDescent="0.25">
      <c r="B11" s="71"/>
      <c r="C11" s="74"/>
      <c r="D11" s="74"/>
      <c r="E11" s="75"/>
      <c r="F11" s="76"/>
      <c r="G11" s="75"/>
      <c r="H11" s="71"/>
      <c r="I11" s="71"/>
      <c r="J11" s="78"/>
      <c r="K11" s="78"/>
      <c r="L11" s="78"/>
      <c r="M11" s="71"/>
      <c r="N11" s="71"/>
      <c r="O11" s="71"/>
      <c r="P11" s="71"/>
      <c r="Q11" s="71"/>
    </row>
    <row r="12" spans="2:17" x14ac:dyDescent="0.25">
      <c r="B12" s="71"/>
      <c r="C12" s="74"/>
      <c r="D12" s="74"/>
      <c r="E12" s="75"/>
      <c r="F12" s="76"/>
      <c r="G12" s="75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17" x14ac:dyDescent="0.25">
      <c r="B13" s="71"/>
      <c r="C13" s="74"/>
      <c r="D13" s="74"/>
      <c r="E13" s="75"/>
      <c r="F13" s="76"/>
      <c r="G13" s="75"/>
      <c r="H13" s="78"/>
      <c r="I13" s="71"/>
      <c r="J13" s="80"/>
      <c r="K13" s="71"/>
      <c r="L13" s="71"/>
      <c r="M13" s="71"/>
      <c r="N13" s="71"/>
      <c r="O13" s="71"/>
      <c r="P13" s="71"/>
      <c r="Q13" s="71"/>
    </row>
    <row r="14" spans="2:17" x14ac:dyDescent="0.25">
      <c r="B14" s="71"/>
      <c r="C14" s="74"/>
      <c r="D14" s="74"/>
      <c r="E14" s="75"/>
      <c r="F14" s="81"/>
      <c r="G14" s="75"/>
      <c r="H14" s="71"/>
      <c r="I14" s="71"/>
      <c r="J14" s="82"/>
      <c r="K14" s="78"/>
      <c r="L14" s="78"/>
      <c r="M14" s="71"/>
      <c r="N14" s="71"/>
      <c r="O14" s="71"/>
      <c r="P14" s="71"/>
      <c r="Q14" s="71"/>
    </row>
    <row r="15" spans="2:17" x14ac:dyDescent="0.25">
      <c r="B15" s="71"/>
      <c r="C15" s="74"/>
      <c r="D15" s="74"/>
      <c r="E15" s="75"/>
      <c r="F15" s="81"/>
      <c r="G15" s="75"/>
      <c r="H15" s="71"/>
      <c r="I15" s="71"/>
      <c r="J15" s="82"/>
      <c r="K15" s="78"/>
      <c r="L15" s="78"/>
      <c r="M15" s="71"/>
      <c r="N15" s="71"/>
      <c r="O15" s="71"/>
      <c r="P15" s="71"/>
      <c r="Q15" s="71"/>
    </row>
    <row r="16" spans="2:17" x14ac:dyDescent="0.25">
      <c r="B16" s="71"/>
      <c r="C16" s="74"/>
      <c r="D16" s="74"/>
      <c r="E16" s="75"/>
      <c r="F16" s="81"/>
      <c r="G16" s="75"/>
      <c r="H16" s="78"/>
      <c r="I16" s="71"/>
      <c r="J16" s="82"/>
      <c r="K16" s="71"/>
      <c r="L16" s="78"/>
      <c r="M16" s="71"/>
      <c r="N16" s="71"/>
      <c r="O16" s="71"/>
      <c r="P16" s="71"/>
      <c r="Q16" s="71"/>
    </row>
    <row r="17" spans="2:17" x14ac:dyDescent="0.25">
      <c r="B17" s="71"/>
      <c r="C17" s="74"/>
      <c r="D17" s="74"/>
      <c r="E17" s="75"/>
      <c r="F17" s="81"/>
      <c r="G17" s="75"/>
      <c r="H17" s="71"/>
      <c r="I17" s="71"/>
      <c r="J17" s="82"/>
      <c r="K17" s="78"/>
      <c r="L17" s="78"/>
      <c r="M17" s="71"/>
      <c r="N17" s="71"/>
      <c r="O17" s="71"/>
      <c r="P17" s="71"/>
      <c r="Q17" s="71"/>
    </row>
    <row r="18" spans="2:17" x14ac:dyDescent="0.25">
      <c r="B18" s="71"/>
      <c r="C18" s="74"/>
      <c r="D18" s="74"/>
      <c r="E18" s="75"/>
      <c r="F18" s="81"/>
      <c r="G18" s="75"/>
      <c r="H18" s="71"/>
      <c r="I18" s="71"/>
      <c r="J18" s="83"/>
      <c r="K18" s="78"/>
      <c r="L18" s="78"/>
      <c r="M18" s="71"/>
      <c r="N18" s="71"/>
      <c r="O18" s="71"/>
      <c r="P18" s="71"/>
      <c r="Q18" s="71"/>
    </row>
    <row r="19" spans="2:17" x14ac:dyDescent="0.25">
      <c r="B19" s="71"/>
      <c r="C19" s="74"/>
      <c r="D19" s="74"/>
      <c r="E19" s="75"/>
      <c r="F19" s="81"/>
      <c r="G19" s="75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 x14ac:dyDescent="0.25">
      <c r="B20" s="71"/>
      <c r="C20" s="74"/>
      <c r="D20" s="74"/>
      <c r="E20" s="75"/>
      <c r="F20" s="81"/>
      <c r="G20" s="75"/>
      <c r="H20" s="78"/>
      <c r="I20" s="71"/>
      <c r="J20" s="71"/>
      <c r="K20" s="71"/>
      <c r="L20" s="71"/>
      <c r="M20" s="71"/>
      <c r="N20" s="71"/>
      <c r="O20" s="71"/>
      <c r="P20" s="71"/>
      <c r="Q20" s="71"/>
    </row>
    <row r="21" spans="2:17" x14ac:dyDescent="0.25">
      <c r="B21" s="71"/>
      <c r="C21" s="74"/>
      <c r="D21" s="74"/>
      <c r="E21" s="75"/>
      <c r="F21" s="81"/>
      <c r="G21" s="75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 x14ac:dyDescent="0.25">
      <c r="B22" s="71"/>
      <c r="C22" s="84"/>
      <c r="D22" s="84"/>
      <c r="E22" s="84"/>
      <c r="F22" s="84"/>
      <c r="G22" s="85"/>
      <c r="H22" s="27"/>
      <c r="I22" s="71"/>
      <c r="J22" s="71"/>
      <c r="K22" s="71"/>
      <c r="L22" s="71"/>
      <c r="M22" s="71"/>
      <c r="N22" s="71"/>
      <c r="O22" s="71"/>
      <c r="P22" s="71"/>
      <c r="Q22" s="71"/>
    </row>
    <row r="23" spans="2:17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x14ac:dyDescent="0.25">
      <c r="B24" s="71"/>
      <c r="C24" s="71"/>
      <c r="D24" s="71"/>
      <c r="E24" s="74"/>
      <c r="F24" s="75"/>
      <c r="G24" s="76"/>
      <c r="H24" s="78"/>
      <c r="I24" s="71"/>
      <c r="J24" s="71"/>
      <c r="K24" s="71"/>
      <c r="L24" s="71"/>
      <c r="M24" s="71"/>
      <c r="N24" s="71"/>
      <c r="O24" s="71"/>
      <c r="P24" s="71"/>
      <c r="Q24" s="71"/>
    </row>
    <row r="25" spans="2:17" x14ac:dyDescent="0.25">
      <c r="B25" s="71"/>
      <c r="C25" s="71"/>
      <c r="D25" s="71"/>
      <c r="E25" s="74"/>
      <c r="F25" s="75"/>
      <c r="G25" s="76"/>
      <c r="H25" s="78"/>
      <c r="I25" s="71"/>
      <c r="J25" s="71"/>
      <c r="K25" s="71"/>
      <c r="L25" s="71"/>
      <c r="M25" s="71"/>
      <c r="N25" s="71"/>
      <c r="O25" s="71"/>
      <c r="P25" s="71"/>
      <c r="Q25" s="71"/>
    </row>
    <row r="26" spans="2:17" x14ac:dyDescent="0.25">
      <c r="B26" s="71"/>
      <c r="C26" s="71"/>
      <c r="D26" s="71"/>
      <c r="E26" s="74"/>
      <c r="F26" s="75"/>
      <c r="G26" s="76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 x14ac:dyDescent="0.25">
      <c r="B27" s="71"/>
      <c r="C27" s="71"/>
      <c r="D27" s="71"/>
      <c r="E27" s="74"/>
      <c r="F27" s="75"/>
      <c r="G27" s="81"/>
      <c r="H27" s="78"/>
      <c r="I27" s="71"/>
      <c r="J27" s="71"/>
      <c r="K27" s="71"/>
      <c r="L27" s="71"/>
      <c r="M27" s="71"/>
      <c r="N27" s="71"/>
      <c r="O27" s="71"/>
      <c r="P27" s="71"/>
      <c r="Q27" s="71"/>
    </row>
    <row r="28" spans="2:17" x14ac:dyDescent="0.25">
      <c r="B28" s="71"/>
      <c r="C28" s="71"/>
      <c r="D28" s="71"/>
      <c r="E28" s="74"/>
      <c r="F28" s="75"/>
      <c r="G28" s="81"/>
      <c r="H28" s="78"/>
      <c r="I28" s="71"/>
      <c r="J28" s="71"/>
      <c r="K28" s="71"/>
      <c r="L28" s="71"/>
      <c r="M28" s="71"/>
      <c r="N28" s="71"/>
      <c r="O28" s="71"/>
      <c r="P28" s="71"/>
      <c r="Q28" s="71"/>
    </row>
    <row r="29" spans="2:17" x14ac:dyDescent="0.25">
      <c r="B29" s="71"/>
      <c r="C29" s="71"/>
      <c r="D29" s="71"/>
      <c r="E29" s="71"/>
      <c r="F29" s="71"/>
      <c r="G29" s="71"/>
      <c r="H29" s="78"/>
      <c r="I29" s="71"/>
      <c r="J29" s="71"/>
      <c r="K29" s="71"/>
      <c r="L29" s="71"/>
      <c r="M29" s="71"/>
      <c r="N29" s="71"/>
      <c r="O29" s="71"/>
      <c r="P29" s="71"/>
      <c r="Q29" s="71"/>
    </row>
    <row r="30" spans="2:17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x14ac:dyDescent="0.25">
      <c r="B31" s="71"/>
      <c r="C31" s="74"/>
      <c r="D31" s="74"/>
      <c r="E31" s="75"/>
      <c r="F31" s="76"/>
      <c r="G31" s="75"/>
      <c r="H31" s="75"/>
      <c r="I31" s="75"/>
      <c r="J31" s="71"/>
      <c r="K31" s="78"/>
      <c r="L31" s="27"/>
      <c r="M31" s="78"/>
      <c r="N31" s="71"/>
      <c r="O31" s="71"/>
      <c r="P31" s="71"/>
      <c r="Q31" s="71"/>
    </row>
    <row r="32" spans="2:17" x14ac:dyDescent="0.25">
      <c r="B32" s="71"/>
      <c r="C32" s="74"/>
      <c r="D32" s="74"/>
      <c r="E32" s="75"/>
      <c r="F32" s="76"/>
      <c r="G32" s="75"/>
      <c r="H32" s="75"/>
      <c r="I32" s="75"/>
      <c r="J32" s="71"/>
      <c r="K32" s="78"/>
      <c r="L32" s="27"/>
      <c r="M32" s="78"/>
      <c r="N32" s="71"/>
      <c r="O32" s="71"/>
      <c r="P32" s="71"/>
      <c r="Q32" s="71"/>
    </row>
    <row r="33" spans="2:17" x14ac:dyDescent="0.25">
      <c r="B33" s="71"/>
      <c r="C33" s="74"/>
      <c r="D33" s="74"/>
      <c r="E33" s="75"/>
      <c r="F33" s="76"/>
      <c r="G33" s="75"/>
      <c r="H33" s="75"/>
      <c r="I33" s="75"/>
      <c r="J33" s="78"/>
      <c r="K33" s="78"/>
      <c r="L33" s="27"/>
      <c r="M33" s="78"/>
      <c r="N33" s="71"/>
      <c r="O33" s="71"/>
      <c r="P33" s="71"/>
      <c r="Q33" s="71"/>
    </row>
    <row r="34" spans="2:17" x14ac:dyDescent="0.25">
      <c r="B34" s="71"/>
      <c r="C34" s="74"/>
      <c r="D34" s="74"/>
      <c r="E34" s="75"/>
      <c r="F34" s="76"/>
      <c r="G34" s="75"/>
      <c r="H34" s="75"/>
      <c r="I34" s="75"/>
      <c r="J34" s="71"/>
      <c r="K34" s="78"/>
      <c r="L34" s="27"/>
      <c r="M34" s="78"/>
      <c r="N34" s="71"/>
      <c r="O34" s="71"/>
      <c r="P34" s="71"/>
      <c r="Q34" s="71"/>
    </row>
    <row r="35" spans="2:17" x14ac:dyDescent="0.25">
      <c r="B35" s="71"/>
      <c r="C35" s="74"/>
      <c r="D35" s="74"/>
      <c r="E35" s="75"/>
      <c r="F35" s="76"/>
      <c r="G35" s="75"/>
      <c r="H35" s="75"/>
      <c r="I35" s="75"/>
      <c r="J35" s="71"/>
      <c r="K35" s="78"/>
      <c r="L35" s="27"/>
      <c r="M35" s="78"/>
      <c r="N35" s="71"/>
      <c r="O35" s="71"/>
      <c r="P35" s="71"/>
      <c r="Q35" s="71"/>
    </row>
    <row r="36" spans="2:17" x14ac:dyDescent="0.25">
      <c r="B36" s="71"/>
      <c r="C36" s="74"/>
      <c r="D36" s="74"/>
      <c r="E36" s="75"/>
      <c r="F36" s="76"/>
      <c r="G36" s="75"/>
      <c r="H36" s="75"/>
      <c r="I36" s="75"/>
      <c r="J36" s="78"/>
      <c r="K36" s="78"/>
      <c r="L36" s="78"/>
      <c r="M36" s="78"/>
      <c r="N36" s="71"/>
      <c r="O36" s="71"/>
      <c r="P36" s="71"/>
      <c r="Q36" s="71"/>
    </row>
    <row r="37" spans="2:17" x14ac:dyDescent="0.25">
      <c r="B37" s="71"/>
      <c r="C37" s="74"/>
      <c r="D37" s="74"/>
      <c r="E37" s="75"/>
      <c r="F37" s="76"/>
      <c r="G37" s="75"/>
      <c r="H37" s="75"/>
      <c r="I37" s="75"/>
      <c r="J37" s="71"/>
      <c r="K37" s="71"/>
      <c r="L37" s="71"/>
      <c r="M37" s="71"/>
      <c r="N37" s="71"/>
      <c r="O37" s="71"/>
      <c r="P37" s="71"/>
      <c r="Q37" s="71"/>
    </row>
    <row r="38" spans="2:17" x14ac:dyDescent="0.25">
      <c r="B38" s="71"/>
      <c r="C38" s="74"/>
      <c r="D38" s="74"/>
      <c r="E38" s="75"/>
      <c r="F38" s="76"/>
      <c r="G38" s="75"/>
      <c r="H38" s="75"/>
      <c r="I38" s="75"/>
      <c r="J38" s="71"/>
      <c r="K38" s="71"/>
      <c r="L38" s="71"/>
      <c r="M38" s="71"/>
      <c r="N38" s="71"/>
      <c r="O38" s="71"/>
      <c r="P38" s="71"/>
      <c r="Q38" s="71"/>
    </row>
    <row r="39" spans="2:17" x14ac:dyDescent="0.25">
      <c r="B39" s="71"/>
      <c r="C39" s="74"/>
      <c r="D39" s="74"/>
      <c r="E39" s="75"/>
      <c r="F39" s="76"/>
      <c r="G39" s="75"/>
      <c r="H39" s="75"/>
      <c r="I39" s="75"/>
      <c r="J39" s="78"/>
      <c r="K39" s="71"/>
      <c r="L39" s="71"/>
      <c r="M39" s="71"/>
      <c r="N39" s="71"/>
      <c r="O39" s="71"/>
      <c r="P39" s="71"/>
      <c r="Q39" s="71"/>
    </row>
    <row r="40" spans="2:17" x14ac:dyDescent="0.25">
      <c r="B40" s="71"/>
      <c r="C40" s="74"/>
      <c r="D40" s="74"/>
      <c r="E40" s="75"/>
      <c r="F40" s="81"/>
      <c r="G40" s="75"/>
      <c r="H40" s="75"/>
      <c r="I40" s="75"/>
      <c r="J40" s="71"/>
      <c r="K40" s="71"/>
      <c r="L40" s="71"/>
      <c r="M40" s="71"/>
      <c r="N40" s="71"/>
      <c r="O40" s="71"/>
      <c r="P40" s="71"/>
      <c r="Q40" s="71"/>
    </row>
    <row r="41" spans="2:17" x14ac:dyDescent="0.25">
      <c r="B41" s="71"/>
      <c r="C41" s="74"/>
      <c r="D41" s="74"/>
      <c r="E41" s="75"/>
      <c r="F41" s="81"/>
      <c r="G41" s="75"/>
      <c r="H41" s="75"/>
      <c r="I41" s="75"/>
      <c r="J41" s="71"/>
      <c r="K41" s="72"/>
      <c r="L41" s="71"/>
      <c r="M41" s="71"/>
      <c r="N41" s="71"/>
      <c r="O41" s="71"/>
      <c r="P41" s="71"/>
      <c r="Q41" s="71"/>
    </row>
    <row r="42" spans="2:17" x14ac:dyDescent="0.25">
      <c r="B42" s="71"/>
      <c r="C42" s="74"/>
      <c r="D42" s="74"/>
      <c r="E42" s="75"/>
      <c r="F42" s="81"/>
      <c r="G42" s="75"/>
      <c r="H42" s="75"/>
      <c r="I42" s="75"/>
      <c r="J42" s="78"/>
      <c r="K42" s="72"/>
      <c r="L42" s="71"/>
      <c r="M42" s="71"/>
      <c r="N42" s="71"/>
      <c r="O42" s="71"/>
      <c r="P42" s="71"/>
      <c r="Q42" s="71"/>
    </row>
    <row r="43" spans="2:17" x14ac:dyDescent="0.25">
      <c r="B43" s="71"/>
      <c r="C43" s="74"/>
      <c r="D43" s="74"/>
      <c r="E43" s="75"/>
      <c r="F43" s="81"/>
      <c r="G43" s="75"/>
      <c r="H43" s="75"/>
      <c r="I43" s="75"/>
      <c r="J43" s="71"/>
      <c r="K43" s="77"/>
      <c r="L43" s="27"/>
      <c r="M43" s="78"/>
      <c r="N43" s="71"/>
      <c r="O43" s="71"/>
      <c r="P43" s="71"/>
      <c r="Q43" s="71"/>
    </row>
    <row r="44" spans="2:17" x14ac:dyDescent="0.25">
      <c r="B44" s="71"/>
      <c r="C44" s="74"/>
      <c r="D44" s="74"/>
      <c r="E44" s="75"/>
      <c r="F44" s="81"/>
      <c r="G44" s="75"/>
      <c r="H44" s="75"/>
      <c r="I44" s="75"/>
      <c r="J44" s="71"/>
      <c r="K44" s="79"/>
      <c r="L44" s="27"/>
      <c r="M44" s="78"/>
      <c r="N44" s="71"/>
      <c r="O44" s="71"/>
      <c r="P44" s="71"/>
      <c r="Q44" s="71"/>
    </row>
    <row r="45" spans="2:17" x14ac:dyDescent="0.25">
      <c r="B45" s="71"/>
      <c r="C45" s="74"/>
      <c r="D45" s="74"/>
      <c r="E45" s="75"/>
      <c r="F45" s="81"/>
      <c r="G45" s="75"/>
      <c r="H45" s="75"/>
      <c r="I45" s="75"/>
      <c r="J45" s="78"/>
      <c r="K45" s="79"/>
      <c r="L45" s="27"/>
      <c r="M45" s="78"/>
      <c r="N45" s="71"/>
      <c r="O45" s="71"/>
      <c r="P45" s="71"/>
      <c r="Q45" s="71"/>
    </row>
    <row r="46" spans="2:17" x14ac:dyDescent="0.25">
      <c r="B46" s="71"/>
      <c r="C46" s="71"/>
      <c r="D46" s="71"/>
      <c r="E46" s="71"/>
      <c r="F46" s="71"/>
      <c r="G46" s="71"/>
      <c r="H46" s="71"/>
      <c r="I46" s="71"/>
      <c r="J46" s="78"/>
      <c r="K46" s="79"/>
      <c r="L46" s="27"/>
      <c r="M46" s="78"/>
      <c r="N46" s="71"/>
      <c r="O46" s="71"/>
      <c r="P46" s="71"/>
      <c r="Q46" s="71"/>
    </row>
    <row r="47" spans="2:17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9"/>
      <c r="L47" s="27"/>
      <c r="M47" s="78"/>
      <c r="N47" s="71"/>
      <c r="O47" s="71"/>
      <c r="P47" s="71"/>
      <c r="Q47" s="71"/>
    </row>
    <row r="48" spans="2:17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8"/>
      <c r="L48" s="27"/>
      <c r="M48" s="78"/>
      <c r="N48" s="71"/>
      <c r="O48" s="71"/>
      <c r="P48" s="71"/>
      <c r="Q48" s="71"/>
    </row>
    <row r="49" spans="2:17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</sheetData>
  <sortState xmlns:xlrd2="http://schemas.microsoft.com/office/spreadsheetml/2017/richdata2" ref="C31:I45">
    <sortCondition ref="F31:F45"/>
  </sortState>
  <mergeCells count="2">
    <mergeCell ref="J4:J5"/>
    <mergeCell ref="K41:K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FIOPGFF4TRIM-2022 </vt:lpstr>
      <vt:lpstr>RDPB4TRIM-2022 </vt:lpstr>
      <vt:lpstr>RDPBTINGRESOS 4TRIM-2022 </vt:lpstr>
      <vt:lpstr>Hoja1</vt:lpstr>
      <vt:lpstr>Hoja2</vt:lpstr>
      <vt:lpstr>'FIOPGFF4TRIM-2022 '!Área_de_impresión</vt:lpstr>
      <vt:lpstr>Hoja1!Área_de_impresión</vt:lpstr>
      <vt:lpstr>'RDPB4TRIM-2022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2022-02-04T21:02:08Z</cp:lastPrinted>
  <dcterms:created xsi:type="dcterms:W3CDTF">2017-11-06T17:06:07Z</dcterms:created>
  <dcterms:modified xsi:type="dcterms:W3CDTF">2023-01-31T15:48:57Z</dcterms:modified>
</cp:coreProperties>
</file>