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COVID" sheetId="1" r:id="rId1"/>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9" i="1"/>
  <c r="K79" s="1"/>
  <c r="G79" l="1"/>
  <c r="F23" l="1"/>
  <c r="F78"/>
  <c r="G78" s="1"/>
  <c r="F77"/>
  <c r="G77" s="1"/>
  <c r="G23" l="1"/>
  <c r="K23"/>
  <c r="K77"/>
  <c r="K78"/>
  <c r="F76" l="1"/>
  <c r="G76" s="1"/>
  <c r="F75"/>
  <c r="G75" s="1"/>
  <c r="F74"/>
  <c r="K74" s="1"/>
  <c r="G74" l="1"/>
  <c r="K75"/>
  <c r="K76"/>
  <c r="F73"/>
  <c r="K73" s="1"/>
  <c r="F72"/>
  <c r="K72" s="1"/>
  <c r="F71"/>
  <c r="F70"/>
  <c r="G70" s="1"/>
  <c r="F69"/>
  <c r="G69" s="1"/>
  <c r="K70" l="1"/>
  <c r="K69"/>
  <c r="G73"/>
  <c r="G72"/>
  <c r="F30"/>
  <c r="K30" s="1"/>
  <c r="F26"/>
  <c r="F24"/>
  <c r="G24" s="1"/>
  <c r="G30" l="1"/>
  <c r="F47"/>
  <c r="G47" s="1"/>
  <c r="K47" l="1"/>
  <c r="F68"/>
  <c r="F67"/>
  <c r="F66"/>
  <c r="F65"/>
  <c r="F64"/>
  <c r="F63"/>
  <c r="F62"/>
  <c r="F61"/>
  <c r="K61" l="1"/>
  <c r="G61"/>
  <c r="F59"/>
  <c r="G59" s="1"/>
  <c r="K59" s="1"/>
  <c r="F56"/>
  <c r="G56" s="1"/>
  <c r="F57"/>
  <c r="G57" s="1"/>
  <c r="F60"/>
  <c r="G60" s="1"/>
  <c r="K56" l="1"/>
  <c r="K60"/>
  <c r="K57"/>
  <c r="F21" l="1"/>
  <c r="G21" s="1"/>
  <c r="F22"/>
  <c r="G22" s="1"/>
  <c r="F55"/>
  <c r="G55" s="1"/>
  <c r="F54"/>
  <c r="G54" s="1"/>
  <c r="F53"/>
  <c r="G53" s="1"/>
  <c r="F52"/>
  <c r="G52" s="1"/>
  <c r="F51"/>
  <c r="G51" s="1"/>
  <c r="F50"/>
  <c r="G50" s="1"/>
  <c r="K21" l="1"/>
  <c r="K50"/>
  <c r="F58"/>
  <c r="K58" s="1"/>
  <c r="G58" l="1"/>
  <c r="F49"/>
  <c r="K49" s="1"/>
  <c r="F5"/>
  <c r="K5" s="1"/>
  <c r="F46" l="1"/>
  <c r="F45"/>
  <c r="F44"/>
  <c r="F43"/>
  <c r="F42"/>
  <c r="F41"/>
  <c r="F40"/>
  <c r="F39"/>
  <c r="F38"/>
  <c r="F37"/>
  <c r="K26" l="1"/>
  <c r="F28" l="1"/>
  <c r="K28" s="1"/>
  <c r="F19" l="1"/>
  <c r="G19" s="1"/>
  <c r="F9" l="1"/>
  <c r="G9" s="1"/>
  <c r="F10"/>
  <c r="G10" s="1"/>
  <c r="F11"/>
  <c r="G11" s="1"/>
  <c r="F12"/>
  <c r="G12" s="1"/>
  <c r="F13"/>
  <c r="G13" s="1"/>
  <c r="F14"/>
  <c r="G14" s="1"/>
  <c r="F15"/>
  <c r="G15" s="1"/>
  <c r="F16"/>
  <c r="G16" s="1"/>
  <c r="F17"/>
  <c r="G17" s="1"/>
  <c r="F18"/>
  <c r="G18" s="1"/>
  <c r="F31"/>
  <c r="G31" s="1"/>
  <c r="F33"/>
  <c r="G33" s="1"/>
  <c r="F34"/>
  <c r="G34" s="1"/>
  <c r="K34" s="1"/>
  <c r="F35"/>
  <c r="G35" s="1"/>
  <c r="K35" s="1"/>
  <c r="F36"/>
  <c r="G36" s="1"/>
  <c r="K36" s="1"/>
  <c r="F6"/>
  <c r="G6" s="1"/>
  <c r="F7"/>
  <c r="G7" s="1"/>
  <c r="F4"/>
  <c r="G4" s="1"/>
  <c r="F20"/>
  <c r="G20" s="1"/>
  <c r="K19" s="1"/>
  <c r="F8"/>
  <c r="G8" s="1"/>
  <c r="K4" l="1"/>
  <c r="K31"/>
  <c r="K8"/>
  <c r="K6"/>
  <c r="K15"/>
</calcChain>
</file>

<file path=xl/sharedStrings.xml><?xml version="1.0" encoding="utf-8"?>
<sst xmlns="http://schemas.openxmlformats.org/spreadsheetml/2006/main" count="632" uniqueCount="273">
  <si>
    <t>PERIODO</t>
  </si>
  <si>
    <t>TIPO DE APOYO</t>
  </si>
  <si>
    <t>FUENTE DE FINANCIAMIENTO</t>
  </si>
  <si>
    <t>MUNICIPAL</t>
  </si>
  <si>
    <t>FEDERAL</t>
  </si>
  <si>
    <t>ESTATAL</t>
  </si>
  <si>
    <t>PRECIO UNITARIO</t>
  </si>
  <si>
    <t>ESTUDIO DE MERCADO</t>
  </si>
  <si>
    <t>TIPO DE CONTRATACIÓN PÚBLICA</t>
  </si>
  <si>
    <t>DEPENDENCIA QUE SOLICITÓ EL BIEN O SERVICIO</t>
  </si>
  <si>
    <t>NOMBRE DEL PROVEEDOR</t>
  </si>
  <si>
    <t>NÚMERO DE PERSONAS BENEFICIADAS</t>
  </si>
  <si>
    <t>ENLACE DE TRANSPARENCIA</t>
  </si>
  <si>
    <t xml:space="preserve">¿EN QUÉ SE GASTO?            BIENES O SERVICIOS </t>
  </si>
  <si>
    <t>FOLIO/REGISTRO        PADRÓN DE PROVEEDORES</t>
  </si>
  <si>
    <t>SECTOR DE LA POBLACIÓN BENEFICIADO</t>
  </si>
  <si>
    <t xml:space="preserve">COSTO TOTAL </t>
  </si>
  <si>
    <t>JUSTIFICACIÓN DE LA EXCEPCIÓN</t>
  </si>
  <si>
    <t>CANTIDAD</t>
  </si>
  <si>
    <t>DIRECCION GENERAL DE SALUD</t>
  </si>
  <si>
    <t>RISUSA S.A. DE C.V.</t>
  </si>
  <si>
    <t>MASCARILLA DE SEGURIDAD KN95</t>
  </si>
  <si>
    <t>TERMOMETRO INFRARROJO</t>
  </si>
  <si>
    <t>COMERCIALIZADORA GLOBAL MODERNA S.A DE C.V.</t>
  </si>
  <si>
    <t>JORGE EDUARDO RANGEL MEDRANO</t>
  </si>
  <si>
    <t xml:space="preserve">FINANZAS Y TESORERIA </t>
  </si>
  <si>
    <t>GEL ANTIBACTERIAL 71.5% ALCOHOL ETILICO TRANSPARENTE Y AZUL PRESENTACION 1 LT</t>
  </si>
  <si>
    <t>SANITIZANTE CONCENTRADO PARA SOLUCION EN AGUA</t>
  </si>
  <si>
    <t>SANITIZANTE ANTIBACTERIAL LIQUIDO 71.5% ALCOHOL ETILICO,ENVASE CON ATOMZADOR</t>
  </si>
  <si>
    <t>BOTE DE 1LT CON ATOMIZADOR</t>
  </si>
  <si>
    <t>ARTÍCULO 42, FRACCIÓN I DE LA LEY DE ADQUISICIONES, ARRENDMAIENTOS Y CONTRATACIÓN DE SERVICIOS DEL ESTADO DE NUEVO LEÓN  Y ARTÍCULO 70 FRACCIÓN II DE LA LEY DE EGRESOS DEL ESTADO DE NUEVO LEÓN</t>
  </si>
  <si>
    <t xml:space="preserve">TRES COTIZACIONES </t>
  </si>
  <si>
    <t>ARTÍCULO 42, FRACCIÓN I DE LA LEY DE ADQUISICIONES, ARRENDAMIENTOS Y CONTRATACIÓN DE SERVICIOS DEL ESTADO DE NUEVO LEÓN  Y ARTÍCULO 70 FRACCIÓN I DE LA LEY DE EGRESOS DEL ESTADO DE NUEVO LEÓN</t>
  </si>
  <si>
    <t xml:space="preserve">OVEROL DESECHABLE </t>
  </si>
  <si>
    <t>GUANTE DESECHABLE DE NITRILO COLOR NEGRO Y AZUL</t>
  </si>
  <si>
    <t>CUBRE ZAPATO DESECHABLE</t>
  </si>
  <si>
    <t>PROTECTOR FACIAL</t>
  </si>
  <si>
    <t>MICA PARA PROTECTOR FACIAL</t>
  </si>
  <si>
    <t>CUBREBOCAS CON DOBLE CAPA COLOR AZUL Y ELASTICO</t>
  </si>
  <si>
    <t>MASCARILLA RESPIRATORIA MARCA TAC, CON VALVULA N95</t>
  </si>
  <si>
    <t>EQUIPO FOG MASTER TRI JET 6208 PARA SANITIZAR</t>
  </si>
  <si>
    <t>FS. EQUIPOS INDUSTRIALES,S.A. DE C.V.</t>
  </si>
  <si>
    <t>CONSTCOMER,S.A. DE C.V.</t>
  </si>
  <si>
    <t>DIRECCIONES MUNICIPALES</t>
  </si>
  <si>
    <t>CUBREBOCAS DE NEOPRENO CON IMPRESIÓN</t>
  </si>
  <si>
    <t>ESTRUCTURA DE FIERRO PARA COLOCAR TINACO DE 450 LTS CON TARJA DE ACERO INOXIDBALE,INCLUYE TINACO DE 450 LTS. TARJA DE ACERO INOXIDBALE Y LLAVES DE PASO PARA SU FUNCIONAMIENTO</t>
  </si>
  <si>
    <t>MUNICIPAL RECURSO PROPIO</t>
  </si>
  <si>
    <t>ARTÍCULO 42, FRACCIÓN I DE LA LEY DE ADQUISICIONES, ARRENDMAIENTOS Y CONTRATACIÓN DE SERVICIOS DEL ESTADO DE NUEVO LEÓN  Y ARTÍCULO 70 FRACCIÓN I DE LA LEY DE EGRESOS DEL ESTADO DE NUEVO LEÓN</t>
  </si>
  <si>
    <t>DIRECCION GENERAL DE SALUD Y PROTECCION CIVIL</t>
  </si>
  <si>
    <t>DEPENDENCIAS MUNICIPALES</t>
  </si>
  <si>
    <t>DEPENDENCIAS MUNICIPALES Y COMUNIDAD EN GENERAL</t>
  </si>
  <si>
    <t>ESPECIE</t>
  </si>
  <si>
    <t>TRES COTIZACIONES</t>
  </si>
  <si>
    <t>ADJUDICACIÓN DIRECTA POR ORDEN DE COMPRA POR REQUISICION</t>
  </si>
  <si>
    <t>ADJUDICACIÓN DIRECTA ORDEN DE COMPRA POR REQUISICION</t>
  </si>
  <si>
    <t>COMUNIDAD EN GENERAL QUE TRANSITA POR LAS UBICACIONES</t>
  </si>
  <si>
    <t>AYUNTAMIENTO (PROTECCIÓN CIVIL)</t>
  </si>
  <si>
    <t xml:space="preserve">SEGURIDAD PUBLICA </t>
  </si>
  <si>
    <t>SEGURIDAD PUBLICA Y PERSONAL OPERATIVO Y ADMINISTRATIVO</t>
  </si>
  <si>
    <t>DIRECCION GENERAL DE SALUD, SECRETARIA DE SEGURIDAD, SCERETARIA DE MOVILIDAD, SERVICIOS PUBLICOS, PROTECCION CIVIL,PABELLON CIUDADANO,DIRECCIONES MUNICIPALES Y COMUNIDAD EN GENERAL</t>
  </si>
  <si>
    <t>http://54.70.53.132/dev/file/get/5310</t>
  </si>
  <si>
    <t>http://54.70.53.132/dev/file/get/5308</t>
  </si>
  <si>
    <t>http://54.70.53.132/dev/file/get/5307</t>
  </si>
  <si>
    <t>http://54.70.53.132/dev/file/get/5306</t>
  </si>
  <si>
    <t>http://54.70.53.132/dev/file/get/5305</t>
  </si>
  <si>
    <t>DIRECCION GENERAL DE SALUD, PROTECCION CIVIL, SERVICIOS PÚBLICOS, DESARROLLO HUMANO Y COMUNIDAD EN GENERAL</t>
  </si>
  <si>
    <t>1 DIRECCION GENERAL DE SALUD
3 SECRETARIA DE SEGURIDAD
1 SECRETARIA DE MOVILIDAD
2 PABELLON CIUDADANO
1 SERVICIOS PUBLICOS
1 BIENESTAR SOCIAL
1 CENTRO DE AISLAMIENTO COVID (88 IN)</t>
  </si>
  <si>
    <t>http://54.70.53.132/dev/file/get/5422</t>
  </si>
  <si>
    <t>http://54.70.53.132/dev/file/get/5435</t>
  </si>
  <si>
    <t>http://54.70.53.132/dev/file/get/5421</t>
  </si>
  <si>
    <t>http://54.70.53.132/dev/file/get/5419</t>
  </si>
  <si>
    <t>http://54.70.53.132/dev/file/get/5426</t>
  </si>
  <si>
    <t>DESINFECTANTE DE SUPERFICIES Y AMBIENTAL ELIMINA VIRUS Y BACTERIA INCLUYE ATOMIZADOR, PRESENTACION DE LITRO,</t>
  </si>
  <si>
    <t xml:space="preserve">DESINFECTANTE DE SUPERFICIES Y AMBIENTAL, ELIMINA VIRUS Y BACTERIAS  EN PRESENTACIÓN DE 20 LITROS (PRECIO POR LITRO) </t>
  </si>
  <si>
    <t>CUBREBOCA DOBLE PLISADO CON REPELENTE DE PARTICULAS MELTBLOWN</t>
  </si>
  <si>
    <t>RENAN FERNANDO GRIJALVA GARCIA</t>
  </si>
  <si>
    <t xml:space="preserve">CARETA PROTECTORA COMPLETA TRANSPARENTE </t>
  </si>
  <si>
    <t>REPUESTO PARA CARETA PROTECTORA</t>
  </si>
  <si>
    <t>SECRETARIA DE AYUNTAMIENTO</t>
  </si>
  <si>
    <t>COMUNIDAD EN GENERAL</t>
  </si>
  <si>
    <t>SECRETARIA DE SEGURIDAD, SECRETARIA DE MOVILIDAD</t>
  </si>
  <si>
    <t>http://54.70.53.132/dev/file/get/5579</t>
  </si>
  <si>
    <t>http://54.70.53.132/dev/file/get/5578</t>
  </si>
  <si>
    <t>http://54.70.53.132/dev/file/get/5577</t>
  </si>
  <si>
    <t>http://54.70.53.132/dev/file/get/5584</t>
  </si>
  <si>
    <t>http://54.70.53.132/dev/file/get/5586</t>
  </si>
  <si>
    <t>http://54.70.53.132/dev/file/get/5585</t>
  </si>
  <si>
    <t>LINK - INFORMACIÓN PROACTIVA (ORDEN DE COMPRA, CONTRATO, FACTURA)</t>
  </si>
  <si>
    <t>RECEPCION DE MATERIAL Y EVIDENCIA FOTOGRÁFICA</t>
  </si>
  <si>
    <t>SUBTOTAL</t>
  </si>
  <si>
    <t>MUNICIPIO DE SAN NICOLÁS DE LOS GARZA, NUEVO LEON</t>
  </si>
  <si>
    <t>GASTOS COVID-19</t>
  </si>
  <si>
    <t>ADJUDICACION DIRECTA POR EXCEPCION AL PROCEDIMIENTO DE LICITACION PUBLICA</t>
  </si>
  <si>
    <t>SECRETARIA DE PARTICIPACION CIUDADANA</t>
  </si>
  <si>
    <t xml:space="preserve">COMUNIDAD EN GENERAL </t>
  </si>
  <si>
    <t>CASA GARZA DE MONTERREY, SA DE CV</t>
  </si>
  <si>
    <t>INSUMOS INDUSTRIALES APODACA,SA DE CV</t>
  </si>
  <si>
    <t>TRES FUENTES DE CONSULTA</t>
  </si>
  <si>
    <t>ARTÍCULO 42, FRACCIÓN III Y IV DE LA LEY DE ADQUISICIONES, ARRENDAMIENTOS Y CONTRATACIÓN DE SERVICIOS DEL ESTADO DE NUEVO LEÓN</t>
  </si>
  <si>
    <t>CUATRO FUENTES DE CONSULTA</t>
  </si>
  <si>
    <t>http://54.70.53.132/dev/file/get/6088</t>
  </si>
  <si>
    <t>http://54.70.53.132/dev/file/get/6086</t>
  </si>
  <si>
    <t>http://54.70.53.132/dev/file/get/6083</t>
  </si>
  <si>
    <t>http://54.70.53.132/dev/file/get/6093</t>
  </si>
  <si>
    <t>http://54.70.53.132/dev/file/get/6096</t>
  </si>
  <si>
    <t>http://54.70.53.132/dev/file/get/6097</t>
  </si>
  <si>
    <t>TRAJE COMPLETO IMPERMEABLE DESECHABLE CON BOTAS,GUANTES DOBLES , PRIMER GUANTE DE LATEX Y EL OTRO DE NITRILO</t>
  </si>
  <si>
    <t>PULSOXIMETRO</t>
  </si>
  <si>
    <t>7 SALUD
3 STOCK</t>
  </si>
  <si>
    <t>CUBRE BOCAS TRIPLE CAPA SPUNBOND,MELTBLOWN TERMOSELLADOR</t>
  </si>
  <si>
    <t>PROACCSER, SA DE CV</t>
  </si>
  <si>
    <t>GUANTE DE LATEX DESECHABLE</t>
  </si>
  <si>
    <t xml:space="preserve">GOOGLES GAFAS DE SEGURIDAD MATERIAL PVC ,ALTURA DE MARCO APROXIMADAMENTE 90MM , ANCHO DE MARCO APROXIMADAMENTE  135 MM LONGITUD DEL TEMPLO APROXIMADAMENTE 180MM </t>
  </si>
  <si>
    <t>GUANTE DESECHABLE DE NITRILO COLOR NEGRO Y AZUL 4MM DE ESPESOR PUÑO ROLADO RESISTENTE A SUSTANCIAS QUIMINAS CERTIFICACION CE Y FDA</t>
  </si>
  <si>
    <t>BOLSA  RPBI DE 61 X 61 CM CALIBRE 8 SELLO ESTRELLA DE ALTO RENDIMIENTO</t>
  </si>
  <si>
    <t>CUBRE ZAPATO DESECHABLE 100% DE POLIPROPILENO RESINA ANTIDELIZANTE EN LA PLANTA DEL PIE</t>
  </si>
  <si>
    <t>BATA PARA CIRUJANO CON MANGA Y PUÑO CARDIGAN UNITALLA CINTAS AJUSTABLES EN CINTURA Y CUELLO TELA NO TEJIDA SMS PUÑOS 70% ALGODÓN Y 30%  POLIESTER DESECHABLE</t>
  </si>
  <si>
    <t xml:space="preserve">GORRO QUIRURJICO DESECHABLE </t>
  </si>
  <si>
    <t>MODULO DESPACHADOR DE ACRILICO Y MADERA CON PORTA FOLLETOS EN 18X18X115 CMS</t>
  </si>
  <si>
    <t>COMERCIALIZADORA DIMAS, SA DE CV</t>
  </si>
  <si>
    <t>http://54.70.53.132/dev/file/get/6320</t>
  </si>
  <si>
    <t>http://54.70.53.132/dev/file/get/6324</t>
  </si>
  <si>
    <t>http://54.70.53.132/dev/file/get/6325</t>
  </si>
  <si>
    <t>http://54.70.53.132/dev/file/get/6326</t>
  </si>
  <si>
    <t>http://54.70.53.132/dev/file/get/6332</t>
  </si>
  <si>
    <t>http://54.70.53.132/dev/file/get/6329</t>
  </si>
  <si>
    <t>http://54.70.53.132/dev/file/get/6548</t>
  </si>
  <si>
    <t>http://54.70.53.132/dev/file/get/6547</t>
  </si>
  <si>
    <t>100 DIRECCION GENERAL DE SALUD Y SEGURIDAD
0 STOCK</t>
  </si>
  <si>
    <t>50 DIRECCION GENERAL DE SALUD
0 STOCK</t>
  </si>
  <si>
    <t>CUBREBOCAS DOBLE PLISADO CON REPELENTE DE PARTICULAS MELTBLOWN</t>
  </si>
  <si>
    <t>RELACIÓN DE SALIDA DE MATERIAL / PADRON DE BENEFICIARIOS</t>
  </si>
  <si>
    <t>KITS DE PRUEBAS SEROLOGICAS RAPIDAS PARA LA DETECCIÓN DE ANTICUERPOS IgM/IgG COVID-19</t>
  </si>
  <si>
    <t>http://54.70.53.132/dev/file/get/7101</t>
  </si>
  <si>
    <t>http://54.70.53.132/dev/file/get/7100</t>
  </si>
  <si>
    <t>https://www.sanicolas.gob.mx/wp-content/uploads/2020/07/FORMATO-DESPENSAS-COVID-19-SN.xlsx</t>
  </si>
  <si>
    <t>https://www.sanicolas.gob.mx/wp-content/uploads/2020/07/Evidencia-entrega-de-Despensas-COVID-19-SN-.pdf</t>
  </si>
  <si>
    <t>PEDRO DANIEL MARTINEZ GOMEZ</t>
  </si>
  <si>
    <t>CAPSULAS DE AISLAMIENTO PARA TRASLADO DE COVID-19</t>
  </si>
  <si>
    <t>CAMARA TERMICA</t>
  </si>
  <si>
    <t xml:space="preserve">PABELLON CIUDADANO </t>
  </si>
  <si>
    <t>TERMOGRAFO</t>
  </si>
  <si>
    <t>FUENTE DE PODER</t>
  </si>
  <si>
    <t>TRIPIE</t>
  </si>
  <si>
    <t>CONECTOR</t>
  </si>
  <si>
    <t>NVR</t>
  </si>
  <si>
    <t>(1) PRESIDENCIA MUNICIPAL
(1) ACADEMIA DE POLICIA UDO
(1) CENTRO DE AISLAMIENTO(88IN)</t>
  </si>
  <si>
    <t>(1)DIRECCION GENERAL DE SALUD
(1) SECRETARIA DE MOVILIDAD
(2)SECRETARIA DE SEGURIDAD
(1)SECRETARIA DE SERVICIOS PUBLICOS
(1)BIENESTAR SOCIAL
(1)PABELLON CIUDADANO</t>
  </si>
  <si>
    <t xml:space="preserve">21029 DEPENDENCIAS MUNICIPALES
28971 COMUNIDAD
0 STOCK </t>
  </si>
  <si>
    <t>TUNEL COLOR BLANCO PERSONALIZADO MEDIDAS DE 1 MTS. DE LARGO,1.60 MTS. DE ANCHO Y 2.30 MTS.  DE ALTO , SISTEMA NEBULIZADOR QUE SATURA LA CABINA CON EL PRODUCTO SANITIZANTE CON CAPACIDAD DE 200 LT</t>
  </si>
  <si>
    <t>TUNEL COLOR BLANCO PERSONALIZADO MEDIDAS DE 3 MTS. DE LARGO,1.60 MTS. DE ANCHO Y 2.50 MTS.  DE ALTO, SISTEMA NEBULIZADOR QUE SATURA LA CABINA CON EL PRODUCTO SANITIZANTE CON CAPACIDAD DE 200 LT</t>
  </si>
  <si>
    <t>(1) PROTECCION CIVIL
(3) DIRECCION GENERAL DE SALUD</t>
  </si>
  <si>
    <t>http://54.70.53.132/dev/file/get/7800</t>
  </si>
  <si>
    <t>http://54.70.53.132/dev/file/get/7799</t>
  </si>
  <si>
    <t>http://54.70.53.132/dev/file/get/7798 </t>
  </si>
  <si>
    <t>http://54.70.53.132/dev/file/get/7796 </t>
  </si>
  <si>
    <t>http://54.70.53.132/dev/file/get/7795 </t>
  </si>
  <si>
    <t>http://54.70.53.132/dev/file/get/7792 </t>
  </si>
  <si>
    <t xml:space="preserve">DEPENDENCIAS MUNICIPALES
</t>
  </si>
  <si>
    <t xml:space="preserve">1000 DIRECCION DE SALUD,PROTECCION CIVIL,SERVICIOS PUBLICOS,CLINICA 67                         </t>
  </si>
  <si>
    <t xml:space="preserve">2000 DIRECCION GENERAL DE SALUD Y PROTECCION CIVIL                </t>
  </si>
  <si>
    <t xml:space="preserve">200 DEPENDENCIAS MUNICIPALES
</t>
  </si>
  <si>
    <t>3000 DEPENDENCIAS MUNICIPALES</t>
  </si>
  <si>
    <t xml:space="preserve">3500 DIRECCION GENERAL DE SALUD
</t>
  </si>
  <si>
    <t>ARACELY RANGEL RODRIGUEZ</t>
  </si>
  <si>
    <t>BOLSAS PARA CADAVER DE USO MEDICO</t>
  </si>
  <si>
    <t>GEL ANTIBACTERIAL CON ALCOHOL AL 70% PRESENTACION LT</t>
  </si>
  <si>
    <t>RISUSA, S.A. DE C.V.</t>
  </si>
  <si>
    <t>ASPERSOR SWISSMEX PACTOS 4 LT</t>
  </si>
  <si>
    <t>PLOMIFERRETERA EL TORNILLO,S.A. DE C.V.</t>
  </si>
  <si>
    <t>200 DIRECCION GENERAL DE SALUD, PROTECCION CIVIL Y DESARROLLO HUMANO</t>
  </si>
  <si>
    <t>4000 DIRECCION GENERAL DE SALUD</t>
  </si>
  <si>
    <t>DEPENDENCIAS MUNICIPALESCOMUNIDAD EN GENERAL QUE TRANSITA POR LAS UBICACIONES</t>
  </si>
  <si>
    <t>https://transparencia.sn.gob.mx/dev/file/get/8717</t>
  </si>
  <si>
    <t>https://transparencia.sn.gob.mx/dev/file/get/8708</t>
  </si>
  <si>
    <t>https://transparencia.sn.gob.mx/dev/file/get/8706</t>
  </si>
  <si>
    <t>https://transparencia.sn.gob.mx/dev/file/get/8705</t>
  </si>
  <si>
    <t>https://transparencia.sn.gob.mx/dev/file/get/8704</t>
  </si>
  <si>
    <t>https://transparencia.sn.gob.mx/dev/file/get/8701</t>
  </si>
  <si>
    <t>https://transparencia.sn.gob.mx/dev/file/get/8702</t>
  </si>
  <si>
    <t>https://transparencia.sn.gob.mx/dev/file/get/8707</t>
  </si>
  <si>
    <t>CONCENTRADOR DE OXIGENO DE 5 LITROS</t>
  </si>
  <si>
    <r>
      <rPr>
        <b/>
        <sz val="10"/>
        <rFont val="Arial"/>
        <family val="2"/>
      </rPr>
      <t xml:space="preserve">DESPENSAS </t>
    </r>
    <r>
      <rPr>
        <sz val="10"/>
        <rFont val="Arial"/>
        <family val="2"/>
      </rPr>
      <t xml:space="preserve">                                                                                   (2 LITROS DE ACEITE,2 KILOS DE FRIJOL,1 KILO DE ARROZ,1 KILO DE AZUCAR,1 PAQUETE DE 4 ROLLOS DE PAPEL DOBLE,1 PAQUETE DE 500 GRAMOS DE SAL,4 LATAS DE ATUN,6 PAQUETES DE PASTA DE 200 GRAMOS,1 PAQUETE DE 12 CUBOS DE KNORR CONSOME DE POLLO,1 PAQUETE DE 12 CUBOS DE KNORR TOMATE,1 PAQUETE DE LENTEJAS O AVENA DE 500 GRAMOS,4 GELATINA EN POLVO DE SABORES DIVERSOS ,6 SOBRE DE POLVO PARA BEBIDA)</t>
    </r>
  </si>
  <si>
    <r>
      <t xml:space="preserve">DESPENSAS  </t>
    </r>
    <r>
      <rPr>
        <sz val="10"/>
        <rFont val="Arial"/>
        <family val="2"/>
      </rPr>
      <t xml:space="preserve">                                                                                  (2 FRIJOL NEGRO 906 G,1 AZUCAR BLANCA 906 G(10),4 ARROZ DESPENSA 500 G,1 SAL 500 GR,4 GELATINA FRESA 25 G,6 PASTA CODO 200 GR,2 PAPEL HIGIENICO 192 HOJAS,4 LIMON 30 G,4 ATUN AGUA 140 G,2 ACEITE 500 ML,1 LENTEJA 500 GR,1 CONSOMATE C/8 CUBOS,1 GALLETAS ANIMALITOS 500 G)</t>
    </r>
  </si>
  <si>
    <t>REVALTONE, S.A. DE C.V.</t>
  </si>
  <si>
    <t xml:space="preserve">DESPENSA / PARTIDA 1 - 29 ARTICULOS </t>
  </si>
  <si>
    <t xml:space="preserve">DESPENSA / PARTIDA 2 - 29 ARTICULOS </t>
  </si>
  <si>
    <t xml:space="preserve">DESPENSA / PARTIDA 3 - 29 ARTICULOS </t>
  </si>
  <si>
    <t xml:space="preserve">DESPENSA / PARTIDA 4 - 20 ARTICULOS </t>
  </si>
  <si>
    <t xml:space="preserve">DESPENSA / PARTIDA 5 - 17 ARTICULOS </t>
  </si>
  <si>
    <t xml:space="preserve">DESPENSA / PARTIDA 6 - 17 ARTICULOS </t>
  </si>
  <si>
    <t xml:space="preserve">DESPENSA / PARTIDA 7 - 14 ARTICULOS </t>
  </si>
  <si>
    <t xml:space="preserve">DESPENSA / PARTIDA 8 - 11 ARTICULOS </t>
  </si>
  <si>
    <t>https://transparencia.sn.gob.mx/dev/file/get/8751</t>
  </si>
  <si>
    <t>https://transparencia.sn.gob.mx/dev/file/get/8749</t>
  </si>
  <si>
    <t>https://transparencia.sn.gob.mx/dev/file/get/8880</t>
  </si>
  <si>
    <t>https://transparencia.sn.gob.mx/dev/file/get/8879</t>
  </si>
  <si>
    <t>https://transparencia.sn.gob.mx/dev/file/get/8881</t>
  </si>
  <si>
    <t xml:space="preserve">TRES PROPUESTAS </t>
  </si>
  <si>
    <t>LICITACIÓN PÚBLICA</t>
  </si>
  <si>
    <t>ARTÍCULO 25, FRACCIÓN I DE LA LEY DE ADQUISICIONES, ARRENDAMIENTOS Y CONTRATACIÓN DE SERVICIOS DEL ESTADO DE NUEVO LEÓN</t>
  </si>
  <si>
    <t>SERVICIO DE MANTENIMIENTO CORRECTIVO Y PREVENTIVO DE DIEZ TUNELES SANITIZANTES</t>
  </si>
  <si>
    <t>http://54.70.53.132/dev/file/get/10810</t>
  </si>
  <si>
    <t>http://54.70.53.132/dev/file/get/10822</t>
  </si>
  <si>
    <t>http://54.70.53.132/dev/file/get/10812</t>
  </si>
  <si>
    <t>http://54.70.53.132/dev/file/get/10994</t>
  </si>
  <si>
    <t>https://docs.google.com/spreadsheets/d/15IGMsn1aDyD_MMI-uarvrQFZnNl0z-0k6ghFGV7LAFs/edit?usp=sharing</t>
  </si>
  <si>
    <t>http://54.70.53.132/dev/file/get/10996</t>
  </si>
  <si>
    <t>MUNICIPAL RECURSO PROPIO - FONDO COVID</t>
  </si>
  <si>
    <t>MUNICIPAL RECURSO PROPIO-FONDO COVID</t>
  </si>
  <si>
    <t>http://54.70.53.132/dev/file/get/11080</t>
  </si>
  <si>
    <t>41 TERMOMETROS PARA TOMA DE TEMPERATURA    SALUD 105                    SEGURIDAD 800               MOVILIDAD 400            SERVICIOS PUBLICOS 550 PROTECCION CIVIL 50 COMUNIDAD GENERAL 6500
9 TERMOMETROS EN STOCK</t>
  </si>
  <si>
    <t>TODAS LAS DEPENDENCIAS MUNICIPALES Y COMUNIDAD EN GENERAL
VAN A LA FECHA  10,000 DOMICILIOS SANITIZADOS</t>
  </si>
  <si>
    <t xml:space="preserve">2035 SEGURIDAD PUBLICA, MOVILIDAD, DIRECCION GENERAL DE SALUD, OBRAS PUBLICAS, AYUNTAMIENTO
465 STOCK
</t>
  </si>
  <si>
    <t>1875 DEPENDENCIAS MUNICIPALES 
0 STOCK</t>
  </si>
  <si>
    <t>120,000 DEPENDENCIAS MUNICIPALES Y COMUNIDAD EN GENERAL 
0 STOCK</t>
  </si>
  <si>
    <t>1432 DEPENDENCIAS MUNICIPALES Y COMUNIDAD EN GENERAL
68 STOCK</t>
  </si>
  <si>
    <t xml:space="preserve">DEPENDENCIAS MUNICIPALES Y COMUNIDAD EN GENERAL
</t>
  </si>
  <si>
    <t xml:space="preserve">DIRECCION GENERAL DE SALUD
</t>
  </si>
  <si>
    <t xml:space="preserve"> DIRECCION GENERAL DE SALUD
</t>
  </si>
  <si>
    <t>2500 DIRECCION GENERAL DE SALUD
0 STOCK</t>
  </si>
  <si>
    <t>25 DEPENDENCIAS MUNICIPALES Y COMUNIDAD EN GENERAL
6 STOCK</t>
  </si>
  <si>
    <t>2 DIRECCION GENERAL DE SALUD Y COMUNIDAD EN GENERAL
48 STOCK</t>
  </si>
  <si>
    <t>ESTRUCTURAS EN PTR DOBLE VISTA CON VINIL IMPRESO MONTADO EN COROPLAST MEDIDA DE 1.10 X .70</t>
  </si>
  <si>
    <t>SECRETARIA DE MOVILIDAD</t>
  </si>
  <si>
    <t>JULIAN LOPEZ MARTINEZ</t>
  </si>
  <si>
    <t>MASCARILLA RESPIRATORIA DM872</t>
  </si>
  <si>
    <t>ESTRUCTURAS EN PTR DOBLE VISTA IMPRESO MONTADO EN COROPLAST MEDIDA 1.10 X .70</t>
  </si>
  <si>
    <t>ESTRUCTURA EN PTR CON COROPLAST IMPRESO POR AMBOS LADOS EN MEDIDA 2.90 X .60</t>
  </si>
  <si>
    <t>PLATILLOS CON REFRESCO EMPAQUETADO</t>
  </si>
  <si>
    <t>ABBOTT PANBIO COVID-19 AG RAPID TEST DEVICE,HISOPADO NASOFARINGEO</t>
  </si>
  <si>
    <t>REACTIVOS CLINICOS Y EQUIPO MEDICO,SA DE CV</t>
  </si>
  <si>
    <t>CLORO EN PRESENTACION DE 4 LITROS</t>
  </si>
  <si>
    <t>TUNEL COLOR BLANCO PERSONALIZADO MEDIDAS DE 1.0 MTO. DE LARGO, 1.60 MTS. DE ANCHO Y 2.30 MTS. DE ALTO CON SISTEMA NEBULIZADOR QUE SATURA LA CABINA CON EL PRODUCTO</t>
  </si>
  <si>
    <t>https://transparencia.sn.gob.mx/dev/file/get/13623</t>
  </si>
  <si>
    <t>https://transparencia.sn.gob.mx/dev/file/get/13615</t>
  </si>
  <si>
    <t>https://transparencia.sn.gob.mx/dev/file/get/13608</t>
  </si>
  <si>
    <t>https://transparencia.sn.gob.mx/dev/file/get/13613</t>
  </si>
  <si>
    <t>https://transparencia.sn.gob.mx/dev/file/get/13605</t>
  </si>
  <si>
    <t>https://transparencia.sn.gob.mx/dev/file/get/13606</t>
  </si>
  <si>
    <t>https://transparencia.sn.gob.mx/dev/file/get/13607</t>
  </si>
  <si>
    <t>https://transparencia.sn.gob.mx/dev/file/get/13285</t>
  </si>
  <si>
    <t>https://transparencia.sn.gob.mx/dev/file/get/13278</t>
  </si>
  <si>
    <t>PLATILLOS EMPAQUETADOS CON REFRESCO</t>
  </si>
  <si>
    <t>https://transparencia.sn.gob.mx/dev/file/get/13868</t>
  </si>
  <si>
    <t>https://transparencia.sn.gob.mx/dev/file/get/13864</t>
  </si>
  <si>
    <t>https://transparencia.sn.gob.mx/dev/file/get/13859</t>
  </si>
  <si>
    <t>https://transparencia.sn.gob.mx/dev/file/get/13860</t>
  </si>
  <si>
    <t>https://transparencia.sn.gob.mx/dev/file/get/13857</t>
  </si>
  <si>
    <t>https://transparencia.sn.gob.mx/dev/file/get/13856</t>
  </si>
  <si>
    <t>https://transparencia.sn.gob.mx/dev/file/get/13853</t>
  </si>
  <si>
    <t>https://transparencia.sn.gob.mx/dev/file/get/13272</t>
  </si>
  <si>
    <t>https://transparencia.sn.gob.mx/dev/file/get/13273</t>
  </si>
  <si>
    <t>https://transparencia.sn.gob.mx/dev/file/get/13274</t>
  </si>
  <si>
    <t>20000 DEPENDENCIAS MUNICIPALES
0 STOCK</t>
  </si>
  <si>
    <t>30000 DEPENDENCIAS MUNICIPALES
0 STOCK</t>
  </si>
  <si>
    <t xml:space="preserve"> DOMICILIOS, PARABUSES,PUENTES PEATONALES
DEPENDENCIAS MUNICIPALES</t>
  </si>
  <si>
    <t xml:space="preserve">2000 DIRECCION GENERAL DE SALUD Y DEPENDENCIAS MUNICIPALES                                             
</t>
  </si>
  <si>
    <t>12 DIRECCION GENERAL DE SALUD                
388 STOCK</t>
  </si>
  <si>
    <t xml:space="preserve">2500 DEPENDENCIAS MUNICIPALES
</t>
  </si>
  <si>
    <t xml:space="preserve">25 DEPENDENCIAS MUNICIPALES, COMUNIDAD EN GENERAL
</t>
  </si>
  <si>
    <t>4451 DIRECCION GENERAL DE SALUD, SECRETARIA SEGURIDAD Y MOVILIDAD
49 STOCK</t>
  </si>
  <si>
    <t>2637 DEPENDENCIAS MUNICIPALES
1863 STOCK</t>
  </si>
  <si>
    <t>11000 DEPENDENCIAS MUNICIPALES Y COMUNIDAD EN GENERAL</t>
  </si>
  <si>
    <t>4523 DIRECCION GENERAL DE SALUD, PROTECCION CIVIL, PRENSA
477 STOCK</t>
  </si>
  <si>
    <t>1919 DEPENDENCIAS MUNICIPALES
3081 STOCK</t>
  </si>
  <si>
    <t>1017 DIRECCION GENERAL DE SALUD
983 STOCK</t>
  </si>
  <si>
    <t>https://transparencia.sn.gob.mx/dev/file/get/14146</t>
  </si>
  <si>
    <t>https://transparencia.sn.gob.mx/dev/file/get/14151</t>
  </si>
  <si>
    <t>https://transparencia.sn.gob.mx/dev/file/get/14150</t>
  </si>
  <si>
    <t xml:space="preserve"> </t>
  </si>
  <si>
    <t>ADJUDICACION DIRECTA POR TRES COTIZACIONES (AMPLIACIÓN DE CONTRATO)</t>
  </si>
  <si>
    <t>MUNICIPAL RECURSO PROPIO- FONDO                                    COVID</t>
  </si>
</sst>
</file>

<file path=xl/styles.xml><?xml version="1.0" encoding="utf-8"?>
<styleSheet xmlns="http://schemas.openxmlformats.org/spreadsheetml/2006/main">
  <numFmts count="4">
    <numFmt numFmtId="44" formatCode="_-&quot;$&quot;* #,##0.00_-;\-&quot;$&quot;* #,##0.00_-;_-&quot;$&quot;* &quot;-&quot;??_-;_-@_-"/>
    <numFmt numFmtId="164" formatCode="_-[$$-2C0A]* #,##0.00_-;\-[$$-2C0A]* #,##0.00_-;_-[$$-2C0A]* &quot;-&quot;??_-;_-@_-"/>
    <numFmt numFmtId="165" formatCode="dd/mm/yyyy;@"/>
    <numFmt numFmtId="166" formatCode="_-[$$-2C0A]\ * #,##0.00_-;\-[$$-2C0A]\ * #,##0.00_-;_-[$$-2C0A]\ * &quot;-&quot;??_-;_-@_-"/>
  </numFmts>
  <fonts count="23">
    <font>
      <sz val="12"/>
      <color theme="1"/>
      <name val="Calibri"/>
      <family val="2"/>
      <scheme val="minor"/>
    </font>
    <font>
      <sz val="12"/>
      <color theme="1"/>
      <name val="DIN BoldAlternate"/>
    </font>
    <font>
      <sz val="22"/>
      <color theme="0"/>
      <name val="D-DIN"/>
    </font>
    <font>
      <sz val="12"/>
      <color theme="1"/>
      <name val="Calibri"/>
      <family val="2"/>
      <scheme val="minor"/>
    </font>
    <font>
      <u/>
      <sz val="12"/>
      <color theme="10"/>
      <name val="Calibri"/>
      <family val="2"/>
      <scheme val="minor"/>
    </font>
    <font>
      <sz val="16"/>
      <color theme="1"/>
      <name val="DIN BoldAlternate"/>
    </font>
    <font>
      <b/>
      <sz val="16"/>
      <color theme="1"/>
      <name val="DIN BoldAlternate"/>
    </font>
    <font>
      <sz val="10"/>
      <name val="DIN BoldAlternate"/>
    </font>
    <font>
      <b/>
      <sz val="36"/>
      <color theme="1"/>
      <name val="DIN-Bold"/>
    </font>
    <font>
      <sz val="72"/>
      <color theme="0"/>
      <name val="D-DIN"/>
    </font>
    <font>
      <b/>
      <sz val="36"/>
      <name val="DIN-Bold"/>
    </font>
    <font>
      <u/>
      <sz val="10"/>
      <name val="Arial"/>
      <family val="2"/>
    </font>
    <font>
      <sz val="12"/>
      <name val="DIN BoldAlternate"/>
    </font>
    <font>
      <b/>
      <sz val="16"/>
      <name val="DIN BoldAlternate"/>
    </font>
    <font>
      <sz val="10"/>
      <name val="Arial"/>
      <family val="2"/>
    </font>
    <font>
      <u/>
      <sz val="10"/>
      <color theme="10"/>
      <name val="Arial"/>
      <family val="2"/>
    </font>
    <font>
      <b/>
      <sz val="10"/>
      <name val="Arial"/>
      <family val="2"/>
    </font>
    <font>
      <sz val="10"/>
      <color theme="1"/>
      <name val="DIN BoldAlternate"/>
    </font>
    <font>
      <u/>
      <sz val="12"/>
      <color theme="4" tint="-0.249977111117893"/>
      <name val="Calibri"/>
      <family val="2"/>
      <scheme val="minor"/>
    </font>
    <font>
      <sz val="10"/>
      <color theme="1"/>
      <name val="Arial"/>
      <family val="2"/>
    </font>
    <font>
      <sz val="12"/>
      <color theme="1"/>
      <name val="Arial"/>
      <family val="2"/>
    </font>
    <font>
      <u/>
      <sz val="12"/>
      <color theme="10"/>
      <name val="Arial"/>
      <family val="2"/>
    </font>
    <font>
      <sz val="12"/>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169">
    <xf numFmtId="0" fontId="0" fillId="0" borderId="0" xfId="0"/>
    <xf numFmtId="0" fontId="1" fillId="2" borderId="0" xfId="0" applyFont="1" applyFill="1" applyBorder="1"/>
    <xf numFmtId="0" fontId="2" fillId="0" borderId="0" xfId="0" applyFont="1" applyFill="1" applyBorder="1" applyAlignment="1">
      <alignment vertical="top"/>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Border="1" applyAlignment="1">
      <alignment horizontal="center" vertical="center"/>
    </xf>
    <xf numFmtId="0" fontId="6" fillId="0" borderId="1" xfId="0" applyFont="1" applyFill="1" applyBorder="1" applyAlignment="1">
      <alignment vertical="center" wrapText="1"/>
    </xf>
    <xf numFmtId="0" fontId="1" fillId="2" borderId="0" xfId="0" applyFont="1" applyFill="1" applyBorder="1" applyAlignment="1">
      <alignment vertical="center"/>
    </xf>
    <xf numFmtId="0" fontId="9" fillId="0" borderId="0" xfId="0" applyFont="1" applyFill="1" applyBorder="1" applyAlignment="1">
      <alignment vertical="top"/>
    </xf>
    <xf numFmtId="0" fontId="7" fillId="0" borderId="0" xfId="0" applyFont="1" applyFill="1"/>
    <xf numFmtId="0" fontId="7" fillId="0" borderId="0" xfId="0" applyFont="1" applyFill="1" applyBorder="1"/>
    <xf numFmtId="0" fontId="7" fillId="0" borderId="0" xfId="0" applyFont="1" applyFill="1" applyBorder="1" applyAlignment="1">
      <alignment horizontal="center" vertical="center"/>
    </xf>
    <xf numFmtId="0" fontId="12" fillId="0" borderId="0" xfId="0" applyFont="1" applyFill="1" applyBorder="1"/>
    <xf numFmtId="0" fontId="13"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xf>
    <xf numFmtId="164" fontId="14" fillId="0" borderId="1" xfId="0" applyNumberFormat="1" applyFont="1" applyFill="1" applyBorder="1" applyAlignment="1">
      <alignment vertical="center"/>
    </xf>
    <xf numFmtId="44" fontId="14" fillId="0" borderId="1" xfId="3" applyFont="1" applyFill="1" applyBorder="1" applyAlignment="1">
      <alignment vertical="center"/>
    </xf>
    <xf numFmtId="0" fontId="14" fillId="0" borderId="1" xfId="0" applyFont="1" applyFill="1" applyBorder="1" applyAlignment="1">
      <alignment wrapText="1"/>
    </xf>
    <xf numFmtId="0" fontId="14" fillId="0" borderId="1" xfId="0" applyFont="1" applyFill="1" applyBorder="1" applyAlignment="1">
      <alignment horizontal="center"/>
    </xf>
    <xf numFmtId="0" fontId="14" fillId="0" borderId="1" xfId="0" applyFont="1" applyFill="1" applyBorder="1" applyAlignment="1">
      <alignment vertical="center" wrapText="1"/>
    </xf>
    <xf numFmtId="164" fontId="14" fillId="0" borderId="1" xfId="1" applyNumberFormat="1" applyFont="1" applyFill="1" applyBorder="1" applyAlignment="1">
      <alignment horizontal="center" vertical="center"/>
    </xf>
    <xf numFmtId="0" fontId="14" fillId="0" borderId="1" xfId="0" applyFont="1" applyFill="1" applyBorder="1"/>
    <xf numFmtId="164" fontId="14" fillId="0" borderId="3" xfId="0" applyNumberFormat="1" applyFont="1" applyFill="1" applyBorder="1" applyAlignment="1">
      <alignment vertical="center"/>
    </xf>
    <xf numFmtId="0" fontId="15" fillId="0" borderId="0" xfId="2" applyFont="1" applyFill="1" applyAlignment="1">
      <alignment horizontal="center" vertical="center"/>
    </xf>
    <xf numFmtId="0" fontId="15" fillId="0" borderId="3" xfId="2" applyFont="1" applyFill="1" applyBorder="1" applyAlignment="1">
      <alignment horizontal="center" vertical="center"/>
    </xf>
    <xf numFmtId="164" fontId="1" fillId="2" borderId="0" xfId="0" applyNumberFormat="1" applyFont="1" applyFill="1" applyBorder="1" applyAlignment="1">
      <alignment vertical="center"/>
    </xf>
    <xf numFmtId="4" fontId="14" fillId="0" borderId="1" xfId="0" applyNumberFormat="1"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0" xfId="2" applyFill="1" applyAlignment="1">
      <alignment horizontal="center" vertical="center"/>
    </xf>
    <xf numFmtId="0" fontId="1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8" fillId="0" borderId="1" xfId="2"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4" fillId="0" borderId="4" xfId="2"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0" fontId="4" fillId="0" borderId="1" xfId="2"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 fontId="14" fillId="0" borderId="4" xfId="0" applyNumberFormat="1" applyFont="1" applyFill="1" applyBorder="1" applyAlignment="1">
      <alignment horizontal="center" vertical="center"/>
    </xf>
    <xf numFmtId="44" fontId="14" fillId="0" borderId="3" xfId="3" applyFont="1" applyFill="1" applyBorder="1" applyAlignment="1">
      <alignment horizontal="center" vertical="center"/>
    </xf>
    <xf numFmtId="44" fontId="14" fillId="0" borderId="4" xfId="3" applyFont="1" applyFill="1" applyBorder="1" applyAlignment="1">
      <alignment horizontal="center" vertical="center"/>
    </xf>
    <xf numFmtId="44" fontId="14" fillId="0" borderId="1" xfId="3" applyFont="1" applyFill="1" applyBorder="1" applyAlignment="1">
      <alignment horizontal="center" vertical="center"/>
    </xf>
    <xf numFmtId="164" fontId="14"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0" fontId="4" fillId="0" borderId="1" xfId="2" applyFill="1" applyBorder="1" applyAlignment="1">
      <alignment horizontal="center" vertical="center" wrapText="1"/>
    </xf>
    <xf numFmtId="14" fontId="14"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1" xfId="2" applyFont="1" applyFill="1" applyBorder="1" applyAlignment="1">
      <alignment horizontal="center" vertical="center"/>
    </xf>
    <xf numFmtId="165" fontId="14" fillId="0" borderId="3" xfId="0" applyNumberFormat="1" applyFont="1" applyFill="1" applyBorder="1" applyAlignment="1">
      <alignment horizontal="center" vertical="center"/>
    </xf>
    <xf numFmtId="0" fontId="14" fillId="0" borderId="3" xfId="0" applyFont="1" applyFill="1" applyBorder="1" applyAlignment="1">
      <alignment vertical="center" wrapText="1"/>
    </xf>
    <xf numFmtId="164" fontId="12" fillId="2" borderId="0" xfId="0" applyNumberFormat="1" applyFont="1" applyFill="1" applyBorder="1"/>
    <xf numFmtId="0" fontId="12" fillId="2" borderId="0" xfId="0" applyFont="1" applyFill="1" applyBorder="1"/>
    <xf numFmtId="0" fontId="7" fillId="0" borderId="1" xfId="0" applyFont="1" applyFill="1" applyBorder="1" applyAlignment="1">
      <alignment horizontal="center" vertical="center"/>
    </xf>
    <xf numFmtId="0" fontId="4" fillId="0" borderId="1" xfId="2" applyFill="1" applyBorder="1" applyAlignment="1">
      <alignment horizontal="center" vertical="center"/>
    </xf>
    <xf numFmtId="0" fontId="4" fillId="0" borderId="1" xfId="2"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5" fillId="0" borderId="1" xfId="2" applyFont="1" applyFill="1" applyBorder="1" applyAlignment="1">
      <alignment horizontal="center" vertical="center"/>
    </xf>
    <xf numFmtId="165"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44" fontId="14" fillId="0" borderId="1" xfId="3" applyFont="1" applyFill="1" applyBorder="1" applyAlignment="1">
      <alignment horizontal="center" vertical="center"/>
    </xf>
    <xf numFmtId="0" fontId="21" fillId="0" borderId="1" xfId="2" applyFont="1" applyBorder="1" applyAlignment="1">
      <alignment horizontal="center" vertical="center"/>
    </xf>
    <xf numFmtId="0" fontId="22" fillId="0" borderId="0" xfId="0" applyFont="1" applyFill="1" applyBorder="1"/>
    <xf numFmtId="0" fontId="22" fillId="0" borderId="2" xfId="0" applyFont="1" applyFill="1" applyBorder="1"/>
    <xf numFmtId="0" fontId="20" fillId="0" borderId="1" xfId="0" applyFont="1" applyFill="1" applyBorder="1" applyAlignment="1">
      <alignment vertical="center" wrapText="1"/>
    </xf>
    <xf numFmtId="0" fontId="20" fillId="0" borderId="0" xfId="0" applyFont="1" applyFill="1" applyBorder="1"/>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 fontId="19" fillId="0" borderId="1" xfId="0" applyNumberFormat="1" applyFont="1" applyFill="1" applyBorder="1" applyAlignment="1">
      <alignment horizontal="center" vertical="center"/>
    </xf>
    <xf numFmtId="166" fontId="19" fillId="0" borderId="1" xfId="0" applyNumberFormat="1" applyFont="1" applyFill="1" applyBorder="1" applyAlignment="1">
      <alignment vertical="center"/>
    </xf>
    <xf numFmtId="166" fontId="14" fillId="0" borderId="1" xfId="0" applyNumberFormat="1" applyFont="1" applyFill="1" applyBorder="1" applyAlignment="1">
      <alignment horizontal="center" vertical="center"/>
    </xf>
    <xf numFmtId="0" fontId="19" fillId="0" borderId="1" xfId="0" applyFont="1" applyFill="1" applyBorder="1" applyAlignment="1">
      <alignment vertical="center"/>
    </xf>
    <xf numFmtId="0" fontId="19" fillId="0" borderId="0" xfId="0" applyFont="1" applyFill="1" applyBorder="1"/>
    <xf numFmtId="3" fontId="19" fillId="0" borderId="1"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164" fontId="19" fillId="0" borderId="1" xfId="0" applyNumberFormat="1" applyFont="1" applyFill="1" applyBorder="1" applyAlignment="1">
      <alignment vertical="center"/>
    </xf>
    <xf numFmtId="164" fontId="14" fillId="0" borderId="0" xfId="0" applyNumberFormat="1" applyFont="1" applyFill="1" applyBorder="1" applyAlignment="1">
      <alignment vertical="center"/>
    </xf>
    <xf numFmtId="0" fontId="19" fillId="0" borderId="3" xfId="0" applyFont="1" applyFill="1" applyBorder="1" applyAlignment="1">
      <alignment horizontal="center" vertical="center" wrapText="1"/>
    </xf>
    <xf numFmtId="0" fontId="19" fillId="0" borderId="1" xfId="0" applyFont="1" applyFill="1" applyBorder="1" applyAlignment="1">
      <alignment wrapText="1"/>
    </xf>
    <xf numFmtId="0" fontId="19" fillId="0" borderId="1" xfId="0" applyFont="1" applyFill="1" applyBorder="1" applyAlignment="1">
      <alignment horizontal="left" vertical="center" wrapText="1"/>
    </xf>
    <xf numFmtId="0" fontId="19" fillId="0" borderId="8" xfId="0"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6" fontId="14" fillId="0" borderId="1" xfId="0" applyNumberFormat="1" applyFont="1" applyFill="1" applyBorder="1" applyAlignment="1">
      <alignment vertical="center"/>
    </xf>
    <xf numFmtId="0" fontId="19" fillId="0" borderId="8" xfId="0" applyFont="1" applyFill="1" applyBorder="1" applyAlignment="1">
      <alignment vertical="center"/>
    </xf>
    <xf numFmtId="14" fontId="19" fillId="0" borderId="1" xfId="0" applyNumberFormat="1" applyFont="1" applyFill="1" applyBorder="1" applyAlignment="1">
      <alignment horizontal="center" vertical="center"/>
    </xf>
    <xf numFmtId="0" fontId="15" fillId="0" borderId="1" xfId="2" applyFont="1" applyBorder="1" applyAlignment="1">
      <alignment horizontal="center" vertical="center"/>
    </xf>
    <xf numFmtId="0" fontId="19" fillId="0" borderId="11" xfId="0" applyFont="1" applyFill="1" applyBorder="1" applyAlignment="1">
      <alignment horizontal="center" vertical="center" wrapText="1"/>
    </xf>
    <xf numFmtId="0" fontId="19" fillId="0" borderId="6" xfId="0" applyFont="1" applyFill="1" applyBorder="1" applyAlignment="1">
      <alignment horizontal="center" vertical="center"/>
    </xf>
    <xf numFmtId="14" fontId="14" fillId="0" borderId="3"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21" fillId="0" borderId="5" xfId="2" applyFont="1" applyFill="1" applyBorder="1" applyAlignment="1">
      <alignment horizontal="center" vertical="center"/>
    </xf>
    <xf numFmtId="0" fontId="21" fillId="0" borderId="4" xfId="2"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0" fontId="4" fillId="0" borderId="6" xfId="2" applyFill="1" applyBorder="1" applyAlignment="1">
      <alignment horizontal="center" vertical="center"/>
    </xf>
    <xf numFmtId="0" fontId="4" fillId="0" borderId="7" xfId="2" applyFill="1" applyBorder="1" applyAlignment="1">
      <alignment horizontal="center" vertical="center"/>
    </xf>
    <xf numFmtId="0" fontId="21" fillId="0" borderId="3" xfId="2" applyFont="1" applyFill="1" applyBorder="1" applyAlignment="1">
      <alignment horizontal="center" vertical="center"/>
    </xf>
    <xf numFmtId="14" fontId="14" fillId="0" borderId="4"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5"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1" fillId="0" borderId="1" xfId="2" applyFont="1" applyFill="1" applyBorder="1" applyAlignment="1">
      <alignment horizontal="center" vertical="center"/>
    </xf>
    <xf numFmtId="0" fontId="14" fillId="0" borderId="1" xfId="0" applyFont="1" applyFill="1" applyBorder="1" applyAlignment="1">
      <alignment horizontal="center" vertical="center" wrapText="1"/>
    </xf>
    <xf numFmtId="0" fontId="4" fillId="0" borderId="1" xfId="2" applyBorder="1" applyAlignment="1">
      <alignment horizontal="center" vertical="center"/>
    </xf>
    <xf numFmtId="0" fontId="4" fillId="0" borderId="1" xfId="2" applyFill="1" applyBorder="1" applyAlignment="1">
      <alignment horizontal="center" vertical="center" wrapText="1"/>
    </xf>
    <xf numFmtId="0" fontId="14" fillId="0" borderId="1" xfId="0" applyFont="1" applyFill="1" applyBorder="1" applyAlignment="1">
      <alignment horizontal="center" vertical="center"/>
    </xf>
    <xf numFmtId="0" fontId="4" fillId="0" borderId="1" xfId="2" applyFill="1" applyBorder="1" applyAlignment="1">
      <alignment horizontal="center" vertical="center"/>
    </xf>
    <xf numFmtId="0" fontId="11" fillId="0" borderId="1" xfId="2" applyFont="1" applyFill="1" applyBorder="1" applyAlignment="1">
      <alignment horizontal="center" vertical="center"/>
    </xf>
    <xf numFmtId="0" fontId="11" fillId="0" borderId="3" xfId="2"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3" xfId="2" applyFill="1" applyBorder="1" applyAlignment="1">
      <alignment horizontal="center" vertical="center"/>
    </xf>
    <xf numFmtId="0" fontId="4" fillId="0" borderId="5" xfId="2" applyFill="1" applyBorder="1" applyAlignment="1">
      <alignment horizontal="center" vertical="center"/>
    </xf>
    <xf numFmtId="0" fontId="4" fillId="0" borderId="4" xfId="2" applyFill="1" applyBorder="1" applyAlignment="1">
      <alignment horizontal="center" vertical="center"/>
    </xf>
    <xf numFmtId="3"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1" fontId="14" fillId="0" borderId="4" xfId="0" applyNumberFormat="1" applyFont="1" applyFill="1" applyBorder="1" applyAlignment="1">
      <alignment horizontal="center" vertical="center"/>
    </xf>
    <xf numFmtId="44" fontId="14" fillId="0" borderId="3" xfId="3" applyFont="1" applyFill="1" applyBorder="1" applyAlignment="1">
      <alignment horizontal="center" vertical="center"/>
    </xf>
    <xf numFmtId="44" fontId="14" fillId="0" borderId="4" xfId="3" applyFont="1" applyFill="1" applyBorder="1" applyAlignment="1">
      <alignment horizontal="center" vertical="center"/>
    </xf>
    <xf numFmtId="44" fontId="14" fillId="0" borderId="1" xfId="3" applyFont="1" applyFill="1" applyBorder="1" applyAlignment="1">
      <alignment horizontal="center" vertical="center"/>
    </xf>
    <xf numFmtId="164" fontId="14" fillId="0" borderId="1" xfId="0" applyNumberFormat="1" applyFont="1" applyFill="1" applyBorder="1" applyAlignment="1">
      <alignment horizontal="center" vertical="center"/>
    </xf>
    <xf numFmtId="44" fontId="14" fillId="0" borderId="5" xfId="3" applyFont="1" applyFill="1" applyBorder="1" applyAlignment="1">
      <alignment horizontal="center" vertical="center"/>
    </xf>
    <xf numFmtId="0" fontId="8" fillId="0" borderId="0" xfId="0" applyFont="1" applyFill="1" applyBorder="1" applyAlignment="1">
      <alignment horizontal="left"/>
    </xf>
    <xf numFmtId="0" fontId="10" fillId="0" borderId="2" xfId="0" applyFont="1" applyFill="1" applyBorder="1" applyAlignment="1">
      <alignment horizontal="left"/>
    </xf>
    <xf numFmtId="0" fontId="10" fillId="0" borderId="0" xfId="0" applyFont="1" applyFill="1" applyBorder="1" applyAlignment="1">
      <alignment horizontal="left"/>
    </xf>
    <xf numFmtId="165" fontId="14"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164" fontId="14" fillId="0" borderId="3" xfId="3" applyNumberFormat="1" applyFont="1" applyFill="1" applyBorder="1" applyAlignment="1">
      <alignment horizontal="center" vertical="center"/>
    </xf>
    <xf numFmtId="164" fontId="14" fillId="0" borderId="4" xfId="3"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1" fillId="0" borderId="1" xfId="0"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3" fontId="14" fillId="0" borderId="3"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0" fontId="15" fillId="0" borderId="1" xfId="2" applyFont="1" applyFill="1" applyBorder="1" applyAlignment="1">
      <alignment horizontal="center" vertical="center"/>
    </xf>
    <xf numFmtId="165" fontId="14" fillId="0" borderId="5" xfId="0" applyNumberFormat="1"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166" fontId="19" fillId="0" borderId="3" xfId="0" applyNumberFormat="1" applyFont="1" applyFill="1" applyBorder="1" applyAlignment="1">
      <alignment horizontal="center" vertical="center"/>
    </xf>
    <xf numFmtId="166" fontId="19" fillId="0" borderId="4"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cellXfs>
  <cellStyles count="4">
    <cellStyle name="Hipervínculo" xfId="2" builtinId="8"/>
    <cellStyle name="Moneda" xfId="3" builtinId="4"/>
    <cellStyle name="Normal" xfId="0" builtinId="0"/>
    <cellStyle name="Porcentual" xfId="1" builtinId="5"/>
  </cellStyles>
  <dxfs count="0"/>
  <tableStyles count="0" defaultTableStyle="TableStyleMedium2" defaultPivotStyle="PivotStyleLight16"/>
  <colors>
    <mruColors>
      <color rgb="FFFAA4FC"/>
      <color rgb="FFFF3399"/>
      <color rgb="FFFF66FF"/>
      <color rgb="FFFFCCFF"/>
      <color rgb="FFC13C43"/>
      <color rgb="FF922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54.70.53.132/dev/file/get/6332" TargetMode="External"/><Relationship Id="rId117" Type="http://schemas.openxmlformats.org/officeDocument/2006/relationships/printerSettings" Target="../printerSettings/printerSettings1.bin"/><Relationship Id="rId21" Type="http://schemas.openxmlformats.org/officeDocument/2006/relationships/hyperlink" Target="http://54.70.53.132/dev/file/get/6097" TargetMode="External"/><Relationship Id="rId42" Type="http://schemas.openxmlformats.org/officeDocument/2006/relationships/hyperlink" Target="https://transparencia.sn.gob.mx/dev/file/get/8717" TargetMode="External"/><Relationship Id="rId47" Type="http://schemas.openxmlformats.org/officeDocument/2006/relationships/hyperlink" Target="https://transparencia.sn.gob.mx/dev/file/get/8707" TargetMode="External"/><Relationship Id="rId63" Type="http://schemas.openxmlformats.org/officeDocument/2006/relationships/hyperlink" Target="https://transparencia.sn.gob.mx/dev/file/get/13623" TargetMode="External"/><Relationship Id="rId68" Type="http://schemas.openxmlformats.org/officeDocument/2006/relationships/hyperlink" Target="https://transparencia.sn.gob.mx/dev/file/get/13605" TargetMode="External"/><Relationship Id="rId84" Type="http://schemas.openxmlformats.org/officeDocument/2006/relationships/hyperlink" Target="https://transparencia.sn.gob.mx/dev/file/get/14146" TargetMode="External"/><Relationship Id="rId89" Type="http://schemas.openxmlformats.org/officeDocument/2006/relationships/hyperlink" Target="https://transparencia.sn.gob.mx/dev/file/get/14146" TargetMode="External"/><Relationship Id="rId112" Type="http://schemas.openxmlformats.org/officeDocument/2006/relationships/hyperlink" Target="https://transparencia.sn.gob.mx/dev/file/get/13278" TargetMode="External"/><Relationship Id="rId16" Type="http://schemas.openxmlformats.org/officeDocument/2006/relationships/hyperlink" Target="http://54.70.53.132/dev/file/get/6088" TargetMode="External"/><Relationship Id="rId107" Type="http://schemas.openxmlformats.org/officeDocument/2006/relationships/hyperlink" Target="https://transparencia.sn.gob.mx/dev/file/get/14146" TargetMode="External"/><Relationship Id="rId11" Type="http://schemas.openxmlformats.org/officeDocument/2006/relationships/hyperlink" Target="http://54.70.53.132/dev/file/get/5577" TargetMode="External"/><Relationship Id="rId24" Type="http://schemas.openxmlformats.org/officeDocument/2006/relationships/hyperlink" Target="http://54.70.53.132/dev/file/get/6325" TargetMode="External"/><Relationship Id="rId32" Type="http://schemas.openxmlformats.org/officeDocument/2006/relationships/hyperlink" Target="https://www.sanicolas.gob.mx/wp-content/uploads/2020/07/Evidencia-entrega-de-Despensas-COVID-19-SN-.pdf" TargetMode="External"/><Relationship Id="rId37" Type="http://schemas.openxmlformats.org/officeDocument/2006/relationships/hyperlink" Target="http://54.70.53.132/dev/file/get/7798&#160;" TargetMode="External"/><Relationship Id="rId40" Type="http://schemas.openxmlformats.org/officeDocument/2006/relationships/hyperlink" Target="http://54.70.53.132/dev/file/get/7792&#160;" TargetMode="External"/><Relationship Id="rId45" Type="http://schemas.openxmlformats.org/officeDocument/2006/relationships/hyperlink" Target="https://transparencia.sn.gob.mx/dev/file/get/8701" TargetMode="External"/><Relationship Id="rId53" Type="http://schemas.openxmlformats.org/officeDocument/2006/relationships/hyperlink" Target="https://transparencia.sn.gob.mx/dev/file/get/8751" TargetMode="External"/><Relationship Id="rId58" Type="http://schemas.openxmlformats.org/officeDocument/2006/relationships/hyperlink" Target="http://54.70.53.132/dev/file/get/10812" TargetMode="External"/><Relationship Id="rId66" Type="http://schemas.openxmlformats.org/officeDocument/2006/relationships/hyperlink" Target="https://transparencia.sn.gob.mx/dev/file/get/13608" TargetMode="External"/><Relationship Id="rId74" Type="http://schemas.openxmlformats.org/officeDocument/2006/relationships/hyperlink" Target="https://transparencia.sn.gob.mx/dev/file/get/13864" TargetMode="External"/><Relationship Id="rId79" Type="http://schemas.openxmlformats.org/officeDocument/2006/relationships/hyperlink" Target="https://transparencia.sn.gob.mx/dev/file/get/13853" TargetMode="External"/><Relationship Id="rId87" Type="http://schemas.openxmlformats.org/officeDocument/2006/relationships/hyperlink" Target="https://transparencia.sn.gob.mx/dev/file/get/14146" TargetMode="External"/><Relationship Id="rId102" Type="http://schemas.openxmlformats.org/officeDocument/2006/relationships/hyperlink" Target="https://transparencia.sn.gob.mx/dev/file/get/14146" TargetMode="External"/><Relationship Id="rId110" Type="http://schemas.openxmlformats.org/officeDocument/2006/relationships/hyperlink" Target="https://transparencia.sn.gob.mx/dev/file/get/13613" TargetMode="External"/><Relationship Id="rId115" Type="http://schemas.openxmlformats.org/officeDocument/2006/relationships/hyperlink" Target="https://transparencia.sn.gob.mx/dev/file/get/13857" TargetMode="External"/><Relationship Id="rId5" Type="http://schemas.openxmlformats.org/officeDocument/2006/relationships/hyperlink" Target="http://54.70.53.132/dev/file/get/5305" TargetMode="External"/><Relationship Id="rId61" Type="http://schemas.openxmlformats.org/officeDocument/2006/relationships/hyperlink" Target="http://54.70.53.132/dev/file/get/5426" TargetMode="External"/><Relationship Id="rId82" Type="http://schemas.openxmlformats.org/officeDocument/2006/relationships/hyperlink" Target="https://transparencia.sn.gob.mx/dev/file/get/13274" TargetMode="External"/><Relationship Id="rId90" Type="http://schemas.openxmlformats.org/officeDocument/2006/relationships/hyperlink" Target="https://transparencia.sn.gob.mx/dev/file/get/14146" TargetMode="External"/><Relationship Id="rId95" Type="http://schemas.openxmlformats.org/officeDocument/2006/relationships/hyperlink" Target="https://transparencia.sn.gob.mx/dev/file/get/14146" TargetMode="External"/><Relationship Id="rId19" Type="http://schemas.openxmlformats.org/officeDocument/2006/relationships/hyperlink" Target="http://54.70.53.132/dev/file/get/6093" TargetMode="External"/><Relationship Id="rId14" Type="http://schemas.openxmlformats.org/officeDocument/2006/relationships/hyperlink" Target="http://54.70.53.132/dev/file/get/5584" TargetMode="External"/><Relationship Id="rId22" Type="http://schemas.openxmlformats.org/officeDocument/2006/relationships/hyperlink" Target="http://54.70.53.132/dev/file/get/6320" TargetMode="External"/><Relationship Id="rId27" Type="http://schemas.openxmlformats.org/officeDocument/2006/relationships/hyperlink" Target="http://54.70.53.132/dev/file/get/6329" TargetMode="External"/><Relationship Id="rId30" Type="http://schemas.openxmlformats.org/officeDocument/2006/relationships/hyperlink" Target="http://54.70.53.132/dev/file/get/7101" TargetMode="External"/><Relationship Id="rId35" Type="http://schemas.openxmlformats.org/officeDocument/2006/relationships/hyperlink" Target="http://54.70.53.132/dev/file/get/7800" TargetMode="External"/><Relationship Id="rId43" Type="http://schemas.openxmlformats.org/officeDocument/2006/relationships/hyperlink" Target="https://transparencia.sn.gob.mx/dev/file/get/8708" TargetMode="External"/><Relationship Id="rId48" Type="http://schemas.openxmlformats.org/officeDocument/2006/relationships/hyperlink" Target="https://transparencia.sn.gob.mx/dev/file/get/8749" TargetMode="External"/><Relationship Id="rId56" Type="http://schemas.openxmlformats.org/officeDocument/2006/relationships/hyperlink" Target="https://docs.google.com/spreadsheets/d/15IGMsn1aDyD_MMI-uarvrQFZnNl0z-0k6ghFGV7LAFs/edit?usp=sharing" TargetMode="External"/><Relationship Id="rId64" Type="http://schemas.openxmlformats.org/officeDocument/2006/relationships/hyperlink" Target="https://transparencia.sn.gob.mx/dev/file/get/13614" TargetMode="External"/><Relationship Id="rId69" Type="http://schemas.openxmlformats.org/officeDocument/2006/relationships/hyperlink" Target="https://transparencia.sn.gob.mx/dev/file/get/13606" TargetMode="External"/><Relationship Id="rId77" Type="http://schemas.openxmlformats.org/officeDocument/2006/relationships/hyperlink" Target="https://transparencia.sn.gob.mx/dev/file/get/13857" TargetMode="External"/><Relationship Id="rId100" Type="http://schemas.openxmlformats.org/officeDocument/2006/relationships/hyperlink" Target="https://transparencia.sn.gob.mx/dev/file/get/14146" TargetMode="External"/><Relationship Id="rId105" Type="http://schemas.openxmlformats.org/officeDocument/2006/relationships/hyperlink" Target="https://transparencia.sn.gob.mx/dev/file/get/14146" TargetMode="External"/><Relationship Id="rId113" Type="http://schemas.openxmlformats.org/officeDocument/2006/relationships/hyperlink" Target="https://transparencia.sn.gob.mx/dev/file/get/13272" TargetMode="External"/><Relationship Id="rId8" Type="http://schemas.openxmlformats.org/officeDocument/2006/relationships/hyperlink" Target="http://54.70.53.132/dev/file/get/5421" TargetMode="External"/><Relationship Id="rId51" Type="http://schemas.openxmlformats.org/officeDocument/2006/relationships/hyperlink" Target="https://transparencia.sn.gob.mx/dev/file/get/8881" TargetMode="External"/><Relationship Id="rId72" Type="http://schemas.openxmlformats.org/officeDocument/2006/relationships/hyperlink" Target="https://transparencia.sn.gob.mx/dev/file/get/13278" TargetMode="External"/><Relationship Id="rId80" Type="http://schemas.openxmlformats.org/officeDocument/2006/relationships/hyperlink" Target="https://transparencia.sn.gob.mx/dev/file/get/13272" TargetMode="External"/><Relationship Id="rId85" Type="http://schemas.openxmlformats.org/officeDocument/2006/relationships/hyperlink" Target="https://transparencia.sn.gob.mx/dev/file/get/14146" TargetMode="External"/><Relationship Id="rId93" Type="http://schemas.openxmlformats.org/officeDocument/2006/relationships/hyperlink" Target="https://transparencia.sn.gob.mx/dev/file/get/14146" TargetMode="External"/><Relationship Id="rId98" Type="http://schemas.openxmlformats.org/officeDocument/2006/relationships/hyperlink" Target="https://transparencia.sn.gob.mx/dev/file/get/14146" TargetMode="External"/><Relationship Id="rId3" Type="http://schemas.openxmlformats.org/officeDocument/2006/relationships/hyperlink" Target="http://54.70.53.132/dev/file/get/5307" TargetMode="External"/><Relationship Id="rId12" Type="http://schemas.openxmlformats.org/officeDocument/2006/relationships/hyperlink" Target="http://54.70.53.132/dev/file/get/5586" TargetMode="External"/><Relationship Id="rId17" Type="http://schemas.openxmlformats.org/officeDocument/2006/relationships/hyperlink" Target="http://54.70.53.132/dev/file/get/6086" TargetMode="External"/><Relationship Id="rId25" Type="http://schemas.openxmlformats.org/officeDocument/2006/relationships/hyperlink" Target="http://54.70.53.132/dev/file/get/6326" TargetMode="External"/><Relationship Id="rId33" Type="http://schemas.openxmlformats.org/officeDocument/2006/relationships/hyperlink" Target="https://www.sanicolas.gob.mx/wp-content/uploads/2020/07/FORMATO-DESPENSAS-COVID-19-SN.xlsx" TargetMode="External"/><Relationship Id="rId38" Type="http://schemas.openxmlformats.org/officeDocument/2006/relationships/hyperlink" Target="http://54.70.53.132/dev/file/get/7796&#160;" TargetMode="External"/><Relationship Id="rId46" Type="http://schemas.openxmlformats.org/officeDocument/2006/relationships/hyperlink" Target="https://transparencia.sn.gob.mx/dev/file/get/8702" TargetMode="External"/><Relationship Id="rId59" Type="http://schemas.openxmlformats.org/officeDocument/2006/relationships/hyperlink" Target="https://transparencia.sn.gob.mx/dev/file/get/8704" TargetMode="External"/><Relationship Id="rId67" Type="http://schemas.openxmlformats.org/officeDocument/2006/relationships/hyperlink" Target="https://transparencia.sn.gob.mx/dev/file/get/13613" TargetMode="External"/><Relationship Id="rId103" Type="http://schemas.openxmlformats.org/officeDocument/2006/relationships/hyperlink" Target="https://transparencia.sn.gob.mx/dev/file/get/14146" TargetMode="External"/><Relationship Id="rId108" Type="http://schemas.openxmlformats.org/officeDocument/2006/relationships/hyperlink" Target="https://transparencia.sn.gob.mx/dev/file/get/14151" TargetMode="External"/><Relationship Id="rId116" Type="http://schemas.openxmlformats.org/officeDocument/2006/relationships/hyperlink" Target="https://transparencia.sn.gob.mx/dev/file/get/13853" TargetMode="External"/><Relationship Id="rId20" Type="http://schemas.openxmlformats.org/officeDocument/2006/relationships/hyperlink" Target="http://54.70.53.132/dev/file/get/6096" TargetMode="External"/><Relationship Id="rId41" Type="http://schemas.openxmlformats.org/officeDocument/2006/relationships/hyperlink" Target="https://www.sanicolas.gob.mx/wp-content/uploads/2020/07/FORMATO-DESPENSAS-COVID-19-SN.xlsx" TargetMode="External"/><Relationship Id="rId54" Type="http://schemas.openxmlformats.org/officeDocument/2006/relationships/hyperlink" Target="http://54.70.53.132/dev/file/get/10822" TargetMode="External"/><Relationship Id="rId62" Type="http://schemas.openxmlformats.org/officeDocument/2006/relationships/hyperlink" Target="http://54.70.53.132/dev/file/get/11080" TargetMode="External"/><Relationship Id="rId70" Type="http://schemas.openxmlformats.org/officeDocument/2006/relationships/hyperlink" Target="https://transparencia.sn.gob.mx/dev/file/get/13607" TargetMode="External"/><Relationship Id="rId75" Type="http://schemas.openxmlformats.org/officeDocument/2006/relationships/hyperlink" Target="https://transparencia.sn.gob.mx/dev/file/get/13859" TargetMode="External"/><Relationship Id="rId83" Type="http://schemas.openxmlformats.org/officeDocument/2006/relationships/hyperlink" Target="http://54.70.53.132/dev/file/get/5426" TargetMode="External"/><Relationship Id="rId88" Type="http://schemas.openxmlformats.org/officeDocument/2006/relationships/hyperlink" Target="https://transparencia.sn.gob.mx/dev/file/get/14146" TargetMode="External"/><Relationship Id="rId91" Type="http://schemas.openxmlformats.org/officeDocument/2006/relationships/hyperlink" Target="https://transparencia.sn.gob.mx/dev/file/get/14146" TargetMode="External"/><Relationship Id="rId96" Type="http://schemas.openxmlformats.org/officeDocument/2006/relationships/hyperlink" Target="https://transparencia.sn.gob.mx/dev/file/get/14146" TargetMode="External"/><Relationship Id="rId111" Type="http://schemas.openxmlformats.org/officeDocument/2006/relationships/hyperlink" Target="https://transparencia.sn.gob.mx/dev/file/get/13614" TargetMode="External"/><Relationship Id="rId1" Type="http://schemas.openxmlformats.org/officeDocument/2006/relationships/hyperlink" Target="http://54.70.53.132/dev/file/get/5310" TargetMode="External"/><Relationship Id="rId6" Type="http://schemas.openxmlformats.org/officeDocument/2006/relationships/hyperlink" Target="http://54.70.53.132/dev/file/get/5422" TargetMode="External"/><Relationship Id="rId15" Type="http://schemas.openxmlformats.org/officeDocument/2006/relationships/hyperlink" Target="http://54.70.53.132/dev/file/get/5579" TargetMode="External"/><Relationship Id="rId23" Type="http://schemas.openxmlformats.org/officeDocument/2006/relationships/hyperlink" Target="http://54.70.53.132/dev/file/get/6324" TargetMode="External"/><Relationship Id="rId28" Type="http://schemas.openxmlformats.org/officeDocument/2006/relationships/hyperlink" Target="http://54.70.53.132/dev/file/get/6548" TargetMode="External"/><Relationship Id="rId36" Type="http://schemas.openxmlformats.org/officeDocument/2006/relationships/hyperlink" Target="http://54.70.53.132/dev/file/get/7799" TargetMode="External"/><Relationship Id="rId49" Type="http://schemas.openxmlformats.org/officeDocument/2006/relationships/hyperlink" Target="https://transparencia.sn.gob.mx/dev/file/get/8880" TargetMode="External"/><Relationship Id="rId57" Type="http://schemas.openxmlformats.org/officeDocument/2006/relationships/hyperlink" Target="http://54.70.53.132/dev/file/get/10996" TargetMode="External"/><Relationship Id="rId106" Type="http://schemas.openxmlformats.org/officeDocument/2006/relationships/hyperlink" Target="https://transparencia.sn.gob.mx/dev/file/get/14146" TargetMode="External"/><Relationship Id="rId114" Type="http://schemas.openxmlformats.org/officeDocument/2006/relationships/hyperlink" Target="https://transparencia.sn.gob.mx/dev/file/get/13274" TargetMode="External"/><Relationship Id="rId10" Type="http://schemas.openxmlformats.org/officeDocument/2006/relationships/hyperlink" Target="http://54.70.53.132/dev/file/get/5578" TargetMode="External"/><Relationship Id="rId31" Type="http://schemas.openxmlformats.org/officeDocument/2006/relationships/hyperlink" Target="http://54.70.53.132/dev/file/get/7100" TargetMode="External"/><Relationship Id="rId44" Type="http://schemas.openxmlformats.org/officeDocument/2006/relationships/hyperlink" Target="https://transparencia.sn.gob.mx/dev/file/get/8705" TargetMode="External"/><Relationship Id="rId52" Type="http://schemas.openxmlformats.org/officeDocument/2006/relationships/hyperlink" Target="http://54.70.53.132/dev/file/get/10810" TargetMode="External"/><Relationship Id="rId60" Type="http://schemas.openxmlformats.org/officeDocument/2006/relationships/hyperlink" Target="https://transparencia.sn.gob.mx/dev/file/get/8706" TargetMode="External"/><Relationship Id="rId65" Type="http://schemas.openxmlformats.org/officeDocument/2006/relationships/hyperlink" Target="https://transparencia.sn.gob.mx/dev/file/get/13615" TargetMode="External"/><Relationship Id="rId73" Type="http://schemas.openxmlformats.org/officeDocument/2006/relationships/hyperlink" Target="https://transparencia.sn.gob.mx/dev/file/get/13868" TargetMode="External"/><Relationship Id="rId78" Type="http://schemas.openxmlformats.org/officeDocument/2006/relationships/hyperlink" Target="https://transparencia.sn.gob.mx/dev/file/get/13856" TargetMode="External"/><Relationship Id="rId81" Type="http://schemas.openxmlformats.org/officeDocument/2006/relationships/hyperlink" Target="https://transparencia.sn.gob.mx/dev/file/get/13273" TargetMode="External"/><Relationship Id="rId86" Type="http://schemas.openxmlformats.org/officeDocument/2006/relationships/hyperlink" Target="https://transparencia.sn.gob.mx/dev/file/get/14146" TargetMode="External"/><Relationship Id="rId94" Type="http://schemas.openxmlformats.org/officeDocument/2006/relationships/hyperlink" Target="https://transparencia.sn.gob.mx/dev/file/get/14146" TargetMode="External"/><Relationship Id="rId99" Type="http://schemas.openxmlformats.org/officeDocument/2006/relationships/hyperlink" Target="https://transparencia.sn.gob.mx/dev/file/get/14146" TargetMode="External"/><Relationship Id="rId101" Type="http://schemas.openxmlformats.org/officeDocument/2006/relationships/hyperlink" Target="https://transparencia.sn.gob.mx/dev/file/get/14146" TargetMode="External"/><Relationship Id="rId4" Type="http://schemas.openxmlformats.org/officeDocument/2006/relationships/hyperlink" Target="http://54.70.53.132/dev/file/get/5306" TargetMode="External"/><Relationship Id="rId9" Type="http://schemas.openxmlformats.org/officeDocument/2006/relationships/hyperlink" Target="http://54.70.53.132/dev/file/get/5419" TargetMode="External"/><Relationship Id="rId13" Type="http://schemas.openxmlformats.org/officeDocument/2006/relationships/hyperlink" Target="http://54.70.53.132/dev/file/get/5585" TargetMode="External"/><Relationship Id="rId18" Type="http://schemas.openxmlformats.org/officeDocument/2006/relationships/hyperlink" Target="http://54.70.53.132/dev/file/get/6083" TargetMode="External"/><Relationship Id="rId39" Type="http://schemas.openxmlformats.org/officeDocument/2006/relationships/hyperlink" Target="http://54.70.53.132/dev/file/get/7795&#160;" TargetMode="External"/><Relationship Id="rId109" Type="http://schemas.openxmlformats.org/officeDocument/2006/relationships/hyperlink" Target="https://transparencia.sn.gob.mx/dev/file/get/14150" TargetMode="External"/><Relationship Id="rId34" Type="http://schemas.openxmlformats.org/officeDocument/2006/relationships/hyperlink" Target="https://www.sanicolas.gob.mx/wp-content/uploads/2020/07/Evidencia-entrega-de-Despensas-COVID-19-SN-.pdf" TargetMode="External"/><Relationship Id="rId50" Type="http://schemas.openxmlformats.org/officeDocument/2006/relationships/hyperlink" Target="https://transparencia.sn.gob.mx/dev/file/get/8879" TargetMode="External"/><Relationship Id="rId55" Type="http://schemas.openxmlformats.org/officeDocument/2006/relationships/hyperlink" Target="http://54.70.53.132/dev/file/get/10994" TargetMode="External"/><Relationship Id="rId76" Type="http://schemas.openxmlformats.org/officeDocument/2006/relationships/hyperlink" Target="https://transparencia.sn.gob.mx/dev/file/get/13860" TargetMode="External"/><Relationship Id="rId97" Type="http://schemas.openxmlformats.org/officeDocument/2006/relationships/hyperlink" Target="https://transparencia.sn.gob.mx/dev/file/get/14146" TargetMode="External"/><Relationship Id="rId104" Type="http://schemas.openxmlformats.org/officeDocument/2006/relationships/hyperlink" Target="https://transparencia.sn.gob.mx/dev/file/get/14146" TargetMode="External"/><Relationship Id="rId7" Type="http://schemas.openxmlformats.org/officeDocument/2006/relationships/hyperlink" Target="http://54.70.53.132/dev/file/get/5435" TargetMode="External"/><Relationship Id="rId71" Type="http://schemas.openxmlformats.org/officeDocument/2006/relationships/hyperlink" Target="https://transparencia.sn.gob.mx/dev/file/get/13285" TargetMode="External"/><Relationship Id="rId92" Type="http://schemas.openxmlformats.org/officeDocument/2006/relationships/hyperlink" Target="https://transparencia.sn.gob.mx/dev/file/get/14146" TargetMode="External"/><Relationship Id="rId2" Type="http://schemas.openxmlformats.org/officeDocument/2006/relationships/hyperlink" Target="http://54.70.53.132/dev/file/get/5308" TargetMode="External"/><Relationship Id="rId29" Type="http://schemas.openxmlformats.org/officeDocument/2006/relationships/hyperlink" Target="http://54.70.53.132/dev/file/get/6547" TargetMode="External"/></Relationships>
</file>

<file path=xl/worksheets/sheet1.xml><?xml version="1.0" encoding="utf-8"?>
<worksheet xmlns="http://schemas.openxmlformats.org/spreadsheetml/2006/main" xmlns:r="http://schemas.openxmlformats.org/officeDocument/2006/relationships">
  <dimension ref="A1:AA84"/>
  <sheetViews>
    <sheetView tabSelected="1" topLeftCell="G1" zoomScale="70" zoomScaleNormal="70" workbookViewId="0">
      <selection activeCell="N21" sqref="N21:N22"/>
    </sheetView>
  </sheetViews>
  <sheetFormatPr baseColWidth="10" defaultColWidth="10.875" defaultRowHeight="15"/>
  <cols>
    <col min="1" max="1" width="18.5" style="1" customWidth="1"/>
    <col min="2" max="2" width="40.25" style="1" customWidth="1"/>
    <col min="3" max="3" width="30.875" style="6" customWidth="1"/>
    <col min="4" max="4" width="21.625" style="5" customWidth="1"/>
    <col min="5" max="5" width="19.25" style="6" customWidth="1"/>
    <col min="6" max="6" width="19.25" style="8" customWidth="1"/>
    <col min="7" max="7" width="18.125" style="8" customWidth="1"/>
    <col min="8" max="8" width="37.75" style="1" customWidth="1"/>
    <col min="9" max="9" width="16.25" style="1" customWidth="1"/>
    <col min="10" max="10" width="17" style="1" customWidth="1"/>
    <col min="11" max="11" width="19" style="58" customWidth="1"/>
    <col min="12" max="12" width="32.25" style="1" customWidth="1"/>
    <col min="13" max="13" width="30.625" style="1" customWidth="1"/>
    <col min="14" max="14" width="27.5" style="1" customWidth="1"/>
    <col min="15" max="15" width="38.25" style="1" customWidth="1"/>
    <col min="16" max="16" width="42.625" style="1" customWidth="1"/>
    <col min="17" max="17" width="26.5" style="5" customWidth="1"/>
    <col min="18" max="18" width="27.75" style="13" customWidth="1"/>
    <col min="19" max="19" width="44.5" style="13" customWidth="1"/>
    <col min="20" max="20" width="34.75" style="1" customWidth="1"/>
    <col min="21" max="21" width="47.5" style="1" bestFit="1" customWidth="1"/>
    <col min="22" max="22" width="53.375" style="1" bestFit="1" customWidth="1"/>
    <col min="23" max="23" width="51.75" style="1" bestFit="1" customWidth="1"/>
    <col min="24" max="16384" width="10.875" style="1"/>
  </cols>
  <sheetData>
    <row r="1" spans="1:23" s="2" customFormat="1" ht="97.5" customHeight="1">
      <c r="A1" s="137" t="s">
        <v>90</v>
      </c>
      <c r="B1" s="137"/>
      <c r="C1" s="137"/>
      <c r="D1" s="137"/>
      <c r="E1" s="137"/>
      <c r="F1" s="137"/>
      <c r="G1" s="137"/>
      <c r="H1" s="137"/>
      <c r="I1" s="137"/>
      <c r="J1" s="137"/>
      <c r="K1" s="137"/>
      <c r="L1" s="137"/>
      <c r="M1" s="137"/>
      <c r="N1" s="137"/>
      <c r="O1" s="137"/>
      <c r="P1" s="137"/>
      <c r="Q1" s="137"/>
      <c r="R1" s="137"/>
      <c r="S1" s="137"/>
      <c r="T1" s="137"/>
      <c r="U1" s="137"/>
      <c r="V1" s="137"/>
      <c r="W1" s="137"/>
    </row>
    <row r="2" spans="1:23" s="9" customFormat="1" ht="103.5" customHeight="1">
      <c r="A2" s="138" t="s">
        <v>91</v>
      </c>
      <c r="B2" s="138"/>
      <c r="C2" s="138"/>
      <c r="D2" s="138"/>
      <c r="E2" s="138"/>
      <c r="F2" s="138"/>
      <c r="G2" s="138"/>
      <c r="H2" s="138"/>
      <c r="I2" s="138"/>
      <c r="J2" s="138"/>
      <c r="K2" s="138"/>
      <c r="L2" s="138"/>
      <c r="M2" s="138"/>
      <c r="N2" s="138"/>
      <c r="O2" s="138"/>
      <c r="P2" s="138"/>
      <c r="Q2" s="138"/>
      <c r="R2" s="138"/>
      <c r="S2" s="138"/>
      <c r="T2" s="138"/>
      <c r="U2" s="138"/>
      <c r="V2" s="138"/>
      <c r="W2" s="139"/>
    </row>
    <row r="3" spans="1:23" s="3" customFormat="1" ht="82.5" customHeight="1">
      <c r="A3" s="4" t="s">
        <v>0</v>
      </c>
      <c r="B3" s="4" t="s">
        <v>13</v>
      </c>
      <c r="C3" s="4" t="s">
        <v>1</v>
      </c>
      <c r="D3" s="4" t="s">
        <v>18</v>
      </c>
      <c r="E3" s="4" t="s">
        <v>6</v>
      </c>
      <c r="F3" s="7" t="s">
        <v>89</v>
      </c>
      <c r="G3" s="4" t="s">
        <v>16</v>
      </c>
      <c r="H3" s="4" t="s">
        <v>2</v>
      </c>
      <c r="I3" s="4" t="s">
        <v>4</v>
      </c>
      <c r="J3" s="4" t="s">
        <v>5</v>
      </c>
      <c r="K3" s="14" t="s">
        <v>3</v>
      </c>
      <c r="L3" s="4" t="s">
        <v>8</v>
      </c>
      <c r="M3" s="4" t="s">
        <v>17</v>
      </c>
      <c r="N3" s="4" t="s">
        <v>7</v>
      </c>
      <c r="O3" s="4" t="s">
        <v>9</v>
      </c>
      <c r="P3" s="4" t="s">
        <v>10</v>
      </c>
      <c r="Q3" s="4" t="s">
        <v>14</v>
      </c>
      <c r="R3" s="14" t="s">
        <v>11</v>
      </c>
      <c r="S3" s="14" t="s">
        <v>15</v>
      </c>
      <c r="T3" s="4" t="s">
        <v>12</v>
      </c>
      <c r="U3" s="4" t="s">
        <v>87</v>
      </c>
      <c r="V3" s="4" t="s">
        <v>88</v>
      </c>
      <c r="W3" s="4" t="s">
        <v>131</v>
      </c>
    </row>
    <row r="4" spans="1:23" s="11" customFormat="1" ht="102">
      <c r="A4" s="52">
        <v>43903</v>
      </c>
      <c r="B4" s="42" t="s">
        <v>74</v>
      </c>
      <c r="C4" s="43" t="s">
        <v>51</v>
      </c>
      <c r="D4" s="15">
        <v>20000</v>
      </c>
      <c r="E4" s="49">
        <v>7</v>
      </c>
      <c r="F4" s="16">
        <f>(E4*D4)</f>
        <v>140000</v>
      </c>
      <c r="G4" s="16">
        <f t="shared" ref="G4:G10" si="0">(F4*1.16)</f>
        <v>162400</v>
      </c>
      <c r="H4" s="42" t="s">
        <v>208</v>
      </c>
      <c r="I4" s="16">
        <v>0</v>
      </c>
      <c r="J4" s="16">
        <v>0</v>
      </c>
      <c r="K4" s="16">
        <f>G4</f>
        <v>162400</v>
      </c>
      <c r="L4" s="42" t="s">
        <v>53</v>
      </c>
      <c r="M4" s="42" t="s">
        <v>47</v>
      </c>
      <c r="N4" s="43" t="s">
        <v>52</v>
      </c>
      <c r="O4" s="43" t="s">
        <v>19</v>
      </c>
      <c r="P4" s="43" t="s">
        <v>75</v>
      </c>
      <c r="Q4" s="43">
        <v>155914</v>
      </c>
      <c r="R4" s="44" t="s">
        <v>254</v>
      </c>
      <c r="S4" s="44" t="s">
        <v>158</v>
      </c>
      <c r="T4" s="43" t="s">
        <v>24</v>
      </c>
      <c r="U4" s="41" t="s">
        <v>85</v>
      </c>
      <c r="V4" s="41" t="s">
        <v>86</v>
      </c>
      <c r="W4" s="61" t="s">
        <v>267</v>
      </c>
    </row>
    <row r="5" spans="1:23" s="11" customFormat="1" ht="102">
      <c r="A5" s="52">
        <v>43907</v>
      </c>
      <c r="B5" s="42" t="s">
        <v>130</v>
      </c>
      <c r="C5" s="43" t="s">
        <v>51</v>
      </c>
      <c r="D5" s="43">
        <v>30000</v>
      </c>
      <c r="E5" s="17">
        <v>7</v>
      </c>
      <c r="F5" s="17">
        <f>D5*E5</f>
        <v>210000</v>
      </c>
      <c r="G5" s="17">
        <v>243600</v>
      </c>
      <c r="H5" s="42" t="s">
        <v>209</v>
      </c>
      <c r="I5" s="49">
        <v>0</v>
      </c>
      <c r="J5" s="48">
        <v>0</v>
      </c>
      <c r="K5" s="48">
        <f>F5*1.16</f>
        <v>243599.99999999997</v>
      </c>
      <c r="L5" s="42" t="s">
        <v>53</v>
      </c>
      <c r="M5" s="42" t="s">
        <v>47</v>
      </c>
      <c r="N5" s="43" t="s">
        <v>52</v>
      </c>
      <c r="O5" s="43" t="s">
        <v>19</v>
      </c>
      <c r="P5" s="43" t="s">
        <v>75</v>
      </c>
      <c r="Q5" s="43">
        <v>155914</v>
      </c>
      <c r="R5" s="44" t="s">
        <v>255</v>
      </c>
      <c r="S5" s="44" t="s">
        <v>50</v>
      </c>
      <c r="T5" s="43" t="s">
        <v>24</v>
      </c>
      <c r="U5" s="41" t="s">
        <v>120</v>
      </c>
      <c r="V5" s="41" t="s">
        <v>122</v>
      </c>
      <c r="W5" s="61" t="s">
        <v>267</v>
      </c>
    </row>
    <row r="6" spans="1:23" s="11" customFormat="1" ht="58.5" customHeight="1">
      <c r="A6" s="140">
        <v>43907</v>
      </c>
      <c r="B6" s="18" t="s">
        <v>72</v>
      </c>
      <c r="C6" s="120" t="s">
        <v>51</v>
      </c>
      <c r="D6" s="19">
        <v>200</v>
      </c>
      <c r="E6" s="49">
        <v>130</v>
      </c>
      <c r="F6" s="16">
        <f>(E6*D6)</f>
        <v>26000</v>
      </c>
      <c r="G6" s="16">
        <f t="shared" si="0"/>
        <v>30159.999999999996</v>
      </c>
      <c r="H6" s="117" t="s">
        <v>209</v>
      </c>
      <c r="I6" s="135">
        <v>0</v>
      </c>
      <c r="J6" s="135">
        <v>0</v>
      </c>
      <c r="K6" s="135">
        <f>SUM(G6:G7)</f>
        <v>57999.999999999993</v>
      </c>
      <c r="L6" s="117" t="s">
        <v>53</v>
      </c>
      <c r="M6" s="117" t="s">
        <v>47</v>
      </c>
      <c r="N6" s="120" t="s">
        <v>52</v>
      </c>
      <c r="O6" s="120" t="s">
        <v>25</v>
      </c>
      <c r="P6" s="120" t="s">
        <v>42</v>
      </c>
      <c r="Q6" s="120">
        <v>123053</v>
      </c>
      <c r="R6" s="44" t="s">
        <v>50</v>
      </c>
      <c r="S6" s="44" t="s">
        <v>50</v>
      </c>
      <c r="T6" s="117" t="s">
        <v>24</v>
      </c>
      <c r="U6" s="121" t="s">
        <v>83</v>
      </c>
      <c r="V6" s="121" t="s">
        <v>82</v>
      </c>
      <c r="W6" s="118" t="s">
        <v>267</v>
      </c>
    </row>
    <row r="7" spans="1:23" s="11" customFormat="1" ht="51">
      <c r="A7" s="140"/>
      <c r="B7" s="20" t="s">
        <v>73</v>
      </c>
      <c r="C7" s="120"/>
      <c r="D7" s="19">
        <v>200</v>
      </c>
      <c r="E7" s="49">
        <v>120</v>
      </c>
      <c r="F7" s="16">
        <f>(E7*D7)</f>
        <v>24000</v>
      </c>
      <c r="G7" s="16">
        <f t="shared" si="0"/>
        <v>27839.999999999996</v>
      </c>
      <c r="H7" s="117"/>
      <c r="I7" s="135"/>
      <c r="J7" s="135"/>
      <c r="K7" s="135"/>
      <c r="L7" s="117"/>
      <c r="M7" s="117"/>
      <c r="N7" s="120"/>
      <c r="O7" s="120"/>
      <c r="P7" s="120"/>
      <c r="Q7" s="120"/>
      <c r="R7" s="44" t="s">
        <v>256</v>
      </c>
      <c r="S7" s="59" t="s">
        <v>79</v>
      </c>
      <c r="T7" s="117"/>
      <c r="U7" s="122"/>
      <c r="V7" s="122"/>
      <c r="W7" s="118"/>
    </row>
    <row r="8" spans="1:23" s="10" customFormat="1" ht="63.75" customHeight="1">
      <c r="A8" s="140">
        <v>43909</v>
      </c>
      <c r="B8" s="43" t="s">
        <v>33</v>
      </c>
      <c r="C8" s="117" t="s">
        <v>51</v>
      </c>
      <c r="D8" s="43">
        <v>1000</v>
      </c>
      <c r="E8" s="49">
        <v>135</v>
      </c>
      <c r="F8" s="16">
        <f>(E8*D8)</f>
        <v>135000</v>
      </c>
      <c r="G8" s="16">
        <f t="shared" si="0"/>
        <v>156600</v>
      </c>
      <c r="H8" s="117" t="s">
        <v>209</v>
      </c>
      <c r="I8" s="48">
        <v>0</v>
      </c>
      <c r="J8" s="48">
        <v>0</v>
      </c>
      <c r="K8" s="135">
        <f>SUM(G8:G14)</f>
        <v>821396</v>
      </c>
      <c r="L8" s="117" t="s">
        <v>31</v>
      </c>
      <c r="M8" s="117" t="s">
        <v>30</v>
      </c>
      <c r="N8" s="120" t="s">
        <v>52</v>
      </c>
      <c r="O8" s="43" t="s">
        <v>19</v>
      </c>
      <c r="P8" s="43" t="s">
        <v>20</v>
      </c>
      <c r="Q8" s="120">
        <v>123048</v>
      </c>
      <c r="R8" s="33" t="s">
        <v>159</v>
      </c>
      <c r="S8" s="124" t="s">
        <v>65</v>
      </c>
      <c r="T8" s="117" t="s">
        <v>24</v>
      </c>
      <c r="U8" s="121" t="s">
        <v>60</v>
      </c>
      <c r="V8" s="121" t="s">
        <v>67</v>
      </c>
      <c r="W8" s="118" t="s">
        <v>267</v>
      </c>
    </row>
    <row r="9" spans="1:23" s="10" customFormat="1" ht="25.5">
      <c r="A9" s="140"/>
      <c r="B9" s="42" t="s">
        <v>34</v>
      </c>
      <c r="C9" s="117"/>
      <c r="D9" s="43">
        <v>2000</v>
      </c>
      <c r="E9" s="49">
        <v>2.8</v>
      </c>
      <c r="F9" s="16">
        <f t="shared" ref="F9:F36" si="1">(E9*D9)</f>
        <v>5600</v>
      </c>
      <c r="G9" s="16">
        <f t="shared" si="0"/>
        <v>6496</v>
      </c>
      <c r="H9" s="117"/>
      <c r="I9" s="48">
        <v>0</v>
      </c>
      <c r="J9" s="48">
        <v>0</v>
      </c>
      <c r="K9" s="135"/>
      <c r="L9" s="117"/>
      <c r="M9" s="117"/>
      <c r="N9" s="120"/>
      <c r="O9" s="43" t="s">
        <v>19</v>
      </c>
      <c r="P9" s="43" t="s">
        <v>20</v>
      </c>
      <c r="Q9" s="120"/>
      <c r="R9" s="33" t="s">
        <v>160</v>
      </c>
      <c r="S9" s="124"/>
      <c r="T9" s="117"/>
      <c r="U9" s="122"/>
      <c r="V9" s="122"/>
      <c r="W9" s="118"/>
    </row>
    <row r="10" spans="1:23" s="10" customFormat="1" ht="55.5" customHeight="1">
      <c r="A10" s="140"/>
      <c r="B10" s="43" t="s">
        <v>35</v>
      </c>
      <c r="C10" s="117"/>
      <c r="D10" s="43">
        <v>2000</v>
      </c>
      <c r="E10" s="49">
        <v>5</v>
      </c>
      <c r="F10" s="16">
        <f t="shared" si="1"/>
        <v>10000</v>
      </c>
      <c r="G10" s="16">
        <f t="shared" si="0"/>
        <v>11600</v>
      </c>
      <c r="H10" s="117"/>
      <c r="I10" s="48">
        <v>0</v>
      </c>
      <c r="J10" s="48">
        <v>0</v>
      </c>
      <c r="K10" s="135"/>
      <c r="L10" s="117"/>
      <c r="M10" s="117"/>
      <c r="N10" s="120"/>
      <c r="O10" s="43" t="s">
        <v>19</v>
      </c>
      <c r="P10" s="43" t="s">
        <v>20</v>
      </c>
      <c r="Q10" s="120"/>
      <c r="R10" s="33" t="s">
        <v>257</v>
      </c>
      <c r="S10" s="124"/>
      <c r="T10" s="117"/>
      <c r="U10" s="122"/>
      <c r="V10" s="122"/>
      <c r="W10" s="118"/>
    </row>
    <row r="11" spans="1:23" s="10" customFormat="1" ht="56.25" customHeight="1">
      <c r="A11" s="140"/>
      <c r="B11" s="43" t="s">
        <v>36</v>
      </c>
      <c r="C11" s="117"/>
      <c r="D11" s="43">
        <v>200</v>
      </c>
      <c r="E11" s="49">
        <v>210</v>
      </c>
      <c r="F11" s="16">
        <f t="shared" si="1"/>
        <v>42000</v>
      </c>
      <c r="G11" s="16">
        <f t="shared" ref="G11:G18" si="2">(F11*1.16)</f>
        <v>48720</v>
      </c>
      <c r="H11" s="117"/>
      <c r="I11" s="48">
        <v>0</v>
      </c>
      <c r="J11" s="48">
        <v>0</v>
      </c>
      <c r="K11" s="135"/>
      <c r="L11" s="117"/>
      <c r="M11" s="117"/>
      <c r="N11" s="120"/>
      <c r="O11" s="43" t="s">
        <v>19</v>
      </c>
      <c r="P11" s="43" t="s">
        <v>20</v>
      </c>
      <c r="Q11" s="120"/>
      <c r="R11" s="34" t="s">
        <v>170</v>
      </c>
      <c r="S11" s="124"/>
      <c r="T11" s="117"/>
      <c r="U11" s="122"/>
      <c r="V11" s="122"/>
      <c r="W11" s="118"/>
    </row>
    <row r="12" spans="1:23" s="10" customFormat="1" ht="38.25">
      <c r="A12" s="140"/>
      <c r="B12" s="43" t="s">
        <v>37</v>
      </c>
      <c r="C12" s="117"/>
      <c r="D12" s="43">
        <v>400</v>
      </c>
      <c r="E12" s="49">
        <v>145</v>
      </c>
      <c r="F12" s="16">
        <f t="shared" si="1"/>
        <v>58000</v>
      </c>
      <c r="G12" s="16">
        <f t="shared" si="2"/>
        <v>67280</v>
      </c>
      <c r="H12" s="117"/>
      <c r="I12" s="48">
        <v>0</v>
      </c>
      <c r="J12" s="48">
        <v>0</v>
      </c>
      <c r="K12" s="135"/>
      <c r="L12" s="117"/>
      <c r="M12" s="117"/>
      <c r="N12" s="120"/>
      <c r="O12" s="43" t="s">
        <v>19</v>
      </c>
      <c r="P12" s="43" t="s">
        <v>20</v>
      </c>
      <c r="Q12" s="120"/>
      <c r="R12" s="33" t="s">
        <v>258</v>
      </c>
      <c r="S12" s="124"/>
      <c r="T12" s="117"/>
      <c r="U12" s="122"/>
      <c r="V12" s="122"/>
      <c r="W12" s="118"/>
    </row>
    <row r="13" spans="1:23" s="10" customFormat="1" ht="51">
      <c r="A13" s="140"/>
      <c r="B13" s="42" t="s">
        <v>38</v>
      </c>
      <c r="C13" s="117"/>
      <c r="D13" s="43">
        <v>50000</v>
      </c>
      <c r="E13" s="49">
        <v>4.9000000000000004</v>
      </c>
      <c r="F13" s="16">
        <f t="shared" si="1"/>
        <v>245000.00000000003</v>
      </c>
      <c r="G13" s="16">
        <f t="shared" si="2"/>
        <v>284200</v>
      </c>
      <c r="H13" s="117"/>
      <c r="I13" s="48">
        <v>0</v>
      </c>
      <c r="J13" s="48">
        <v>0</v>
      </c>
      <c r="K13" s="135"/>
      <c r="L13" s="117"/>
      <c r="M13" s="117"/>
      <c r="N13" s="120"/>
      <c r="O13" s="43" t="s">
        <v>19</v>
      </c>
      <c r="P13" s="43" t="s">
        <v>20</v>
      </c>
      <c r="Q13" s="120"/>
      <c r="R13" s="34" t="s">
        <v>148</v>
      </c>
      <c r="S13" s="124"/>
      <c r="T13" s="117"/>
      <c r="U13" s="122"/>
      <c r="V13" s="122"/>
      <c r="W13" s="118"/>
    </row>
    <row r="14" spans="1:23" s="10" customFormat="1" ht="38.25">
      <c r="A14" s="140"/>
      <c r="B14" s="42" t="s">
        <v>39</v>
      </c>
      <c r="C14" s="117"/>
      <c r="D14" s="43">
        <v>2500</v>
      </c>
      <c r="E14" s="49">
        <v>85</v>
      </c>
      <c r="F14" s="16">
        <f t="shared" si="1"/>
        <v>212500</v>
      </c>
      <c r="G14" s="16">
        <f t="shared" si="2"/>
        <v>246499.99999999997</v>
      </c>
      <c r="H14" s="117"/>
      <c r="I14" s="48">
        <v>0</v>
      </c>
      <c r="J14" s="48">
        <v>0</v>
      </c>
      <c r="K14" s="135"/>
      <c r="L14" s="117"/>
      <c r="M14" s="117"/>
      <c r="N14" s="120"/>
      <c r="O14" s="43" t="s">
        <v>19</v>
      </c>
      <c r="P14" s="43" t="s">
        <v>20</v>
      </c>
      <c r="Q14" s="120"/>
      <c r="R14" s="34" t="s">
        <v>259</v>
      </c>
      <c r="S14" s="124"/>
      <c r="T14" s="117"/>
      <c r="U14" s="122"/>
      <c r="V14" s="122"/>
      <c r="W14" s="118"/>
    </row>
    <row r="15" spans="1:23" s="11" customFormat="1" ht="43.5" customHeight="1">
      <c r="A15" s="140">
        <v>43914</v>
      </c>
      <c r="B15" s="18" t="s">
        <v>26</v>
      </c>
      <c r="C15" s="120" t="s">
        <v>51</v>
      </c>
      <c r="D15" s="43">
        <v>200</v>
      </c>
      <c r="E15" s="21">
        <v>108</v>
      </c>
      <c r="F15" s="16">
        <f t="shared" si="1"/>
        <v>21600</v>
      </c>
      <c r="G15" s="16">
        <f t="shared" si="2"/>
        <v>25056</v>
      </c>
      <c r="H15" s="117" t="s">
        <v>209</v>
      </c>
      <c r="I15" s="134">
        <v>0</v>
      </c>
      <c r="J15" s="134">
        <v>0</v>
      </c>
      <c r="K15" s="135">
        <f>SUM(G15:G18)</f>
        <v>55303</v>
      </c>
      <c r="L15" s="117" t="s">
        <v>53</v>
      </c>
      <c r="M15" s="117" t="s">
        <v>32</v>
      </c>
      <c r="N15" s="120" t="s">
        <v>52</v>
      </c>
      <c r="O15" s="120" t="s">
        <v>25</v>
      </c>
      <c r="P15" s="120" t="s">
        <v>20</v>
      </c>
      <c r="Q15" s="120">
        <v>123048</v>
      </c>
      <c r="R15" s="34" t="s">
        <v>161</v>
      </c>
      <c r="S15" s="32" t="s">
        <v>49</v>
      </c>
      <c r="T15" s="117" t="s">
        <v>24</v>
      </c>
      <c r="U15" s="121" t="s">
        <v>62</v>
      </c>
      <c r="V15" s="121" t="s">
        <v>68</v>
      </c>
      <c r="W15" s="118" t="s">
        <v>267</v>
      </c>
    </row>
    <row r="16" spans="1:23" s="11" customFormat="1" ht="56.25" customHeight="1">
      <c r="A16" s="140"/>
      <c r="B16" s="18" t="s">
        <v>27</v>
      </c>
      <c r="C16" s="120"/>
      <c r="D16" s="43">
        <v>25</v>
      </c>
      <c r="E16" s="21">
        <v>513</v>
      </c>
      <c r="F16" s="16">
        <f t="shared" si="1"/>
        <v>12825</v>
      </c>
      <c r="G16" s="16">
        <f t="shared" si="2"/>
        <v>14876.999999999998</v>
      </c>
      <c r="H16" s="117"/>
      <c r="I16" s="134"/>
      <c r="J16" s="134"/>
      <c r="K16" s="135"/>
      <c r="L16" s="117"/>
      <c r="M16" s="117"/>
      <c r="N16" s="120"/>
      <c r="O16" s="120"/>
      <c r="P16" s="120"/>
      <c r="Q16" s="120"/>
      <c r="R16" s="34" t="s">
        <v>260</v>
      </c>
      <c r="S16" s="53" t="s">
        <v>50</v>
      </c>
      <c r="T16" s="117"/>
      <c r="U16" s="122"/>
      <c r="V16" s="122"/>
      <c r="W16" s="118"/>
    </row>
    <row r="17" spans="1:23" s="11" customFormat="1" ht="43.5" customHeight="1">
      <c r="A17" s="140"/>
      <c r="B17" s="18" t="s">
        <v>28</v>
      </c>
      <c r="C17" s="120"/>
      <c r="D17" s="43">
        <v>100</v>
      </c>
      <c r="E17" s="21">
        <v>126</v>
      </c>
      <c r="F17" s="16">
        <f t="shared" si="1"/>
        <v>12600</v>
      </c>
      <c r="G17" s="16">
        <f t="shared" si="2"/>
        <v>14615.999999999998</v>
      </c>
      <c r="H17" s="117"/>
      <c r="I17" s="134"/>
      <c r="J17" s="134"/>
      <c r="K17" s="135"/>
      <c r="L17" s="117"/>
      <c r="M17" s="117"/>
      <c r="N17" s="120"/>
      <c r="O17" s="120"/>
      <c r="P17" s="120"/>
      <c r="Q17" s="120"/>
      <c r="R17" s="34" t="s">
        <v>128</v>
      </c>
      <c r="S17" s="32" t="s">
        <v>43</v>
      </c>
      <c r="T17" s="117"/>
      <c r="U17" s="122"/>
      <c r="V17" s="122"/>
      <c r="W17" s="118"/>
    </row>
    <row r="18" spans="1:23" s="11" customFormat="1" ht="43.5" customHeight="1">
      <c r="A18" s="140"/>
      <c r="B18" s="22" t="s">
        <v>29</v>
      </c>
      <c r="C18" s="120"/>
      <c r="D18" s="43">
        <v>50</v>
      </c>
      <c r="E18" s="21">
        <v>13</v>
      </c>
      <c r="F18" s="16">
        <f t="shared" si="1"/>
        <v>650</v>
      </c>
      <c r="G18" s="16">
        <f t="shared" si="2"/>
        <v>754</v>
      </c>
      <c r="H18" s="117"/>
      <c r="I18" s="134"/>
      <c r="J18" s="134"/>
      <c r="K18" s="135"/>
      <c r="L18" s="117"/>
      <c r="M18" s="117"/>
      <c r="N18" s="120"/>
      <c r="O18" s="120"/>
      <c r="P18" s="120"/>
      <c r="Q18" s="120"/>
      <c r="R18" s="34" t="s">
        <v>129</v>
      </c>
      <c r="S18" s="32" t="s">
        <v>43</v>
      </c>
      <c r="T18" s="117"/>
      <c r="U18" s="122"/>
      <c r="V18" s="122"/>
      <c r="W18" s="118"/>
    </row>
    <row r="19" spans="1:23" s="11" customFormat="1" ht="57.75" customHeight="1">
      <c r="A19" s="146">
        <v>43923</v>
      </c>
      <c r="B19" s="42" t="s">
        <v>76</v>
      </c>
      <c r="C19" s="120" t="s">
        <v>51</v>
      </c>
      <c r="D19" s="15">
        <v>4500</v>
      </c>
      <c r="E19" s="49">
        <v>166.76</v>
      </c>
      <c r="F19" s="16">
        <f>(E19*D19)</f>
        <v>750420</v>
      </c>
      <c r="G19" s="16">
        <f>(F19*1.16)</f>
        <v>870487.2</v>
      </c>
      <c r="H19" s="117" t="s">
        <v>209</v>
      </c>
      <c r="I19" s="135">
        <v>0</v>
      </c>
      <c r="J19" s="135">
        <v>0</v>
      </c>
      <c r="K19" s="135">
        <f>SUM(G19:G20)</f>
        <v>1392435</v>
      </c>
      <c r="L19" s="117" t="s">
        <v>31</v>
      </c>
      <c r="M19" s="117" t="s">
        <v>30</v>
      </c>
      <c r="N19" s="120" t="s">
        <v>52</v>
      </c>
      <c r="O19" s="120" t="s">
        <v>78</v>
      </c>
      <c r="P19" s="120" t="s">
        <v>42</v>
      </c>
      <c r="Q19" s="120">
        <v>123053</v>
      </c>
      <c r="R19" s="34" t="s">
        <v>261</v>
      </c>
      <c r="S19" s="141" t="s">
        <v>80</v>
      </c>
      <c r="T19" s="120" t="s">
        <v>24</v>
      </c>
      <c r="U19" s="121" t="s">
        <v>84</v>
      </c>
      <c r="V19" s="121" t="s">
        <v>81</v>
      </c>
      <c r="W19" s="118" t="s">
        <v>267</v>
      </c>
    </row>
    <row r="20" spans="1:23" s="11" customFormat="1" ht="72" customHeight="1">
      <c r="A20" s="146"/>
      <c r="B20" s="42" t="s">
        <v>77</v>
      </c>
      <c r="C20" s="120"/>
      <c r="D20" s="15">
        <v>4500</v>
      </c>
      <c r="E20" s="49">
        <v>99.99</v>
      </c>
      <c r="F20" s="16">
        <f>(E20*D20)</f>
        <v>449955</v>
      </c>
      <c r="G20" s="16">
        <f>(F20*1.16)</f>
        <v>521947.8</v>
      </c>
      <c r="H20" s="117"/>
      <c r="I20" s="135"/>
      <c r="J20" s="135"/>
      <c r="K20" s="135"/>
      <c r="L20" s="117"/>
      <c r="M20" s="117"/>
      <c r="N20" s="120"/>
      <c r="O20" s="120"/>
      <c r="P20" s="120"/>
      <c r="Q20" s="120"/>
      <c r="R20" s="34" t="s">
        <v>262</v>
      </c>
      <c r="S20" s="141"/>
      <c r="T20" s="120"/>
      <c r="U20" s="122"/>
      <c r="V20" s="122"/>
      <c r="W20" s="118"/>
    </row>
    <row r="21" spans="1:23" s="13" customFormat="1" ht="108" customHeight="1">
      <c r="A21" s="98">
        <v>43923</v>
      </c>
      <c r="B21" s="42" t="s">
        <v>149</v>
      </c>
      <c r="C21" s="100" t="s">
        <v>51</v>
      </c>
      <c r="D21" s="43">
        <v>3</v>
      </c>
      <c r="E21" s="43">
        <v>51000</v>
      </c>
      <c r="F21" s="17">
        <f>D21*E21</f>
        <v>153000</v>
      </c>
      <c r="G21" s="17">
        <f>F21*1.16</f>
        <v>177480</v>
      </c>
      <c r="H21" s="100" t="s">
        <v>209</v>
      </c>
      <c r="I21" s="49">
        <v>0</v>
      </c>
      <c r="J21" s="48">
        <v>0</v>
      </c>
      <c r="K21" s="132">
        <f>SUM(G21:G22)</f>
        <v>713400</v>
      </c>
      <c r="L21" s="102" t="s">
        <v>31</v>
      </c>
      <c r="M21" s="100" t="s">
        <v>30</v>
      </c>
      <c r="N21" s="102" t="s">
        <v>52</v>
      </c>
      <c r="O21" s="100" t="s">
        <v>19</v>
      </c>
      <c r="P21" s="102" t="s">
        <v>42</v>
      </c>
      <c r="Q21" s="102">
        <v>123053</v>
      </c>
      <c r="R21" s="33" t="s">
        <v>146</v>
      </c>
      <c r="S21" s="33" t="s">
        <v>146</v>
      </c>
      <c r="T21" s="102" t="s">
        <v>24</v>
      </c>
      <c r="U21" s="121" t="s">
        <v>156</v>
      </c>
      <c r="V21" s="121" t="s">
        <v>157</v>
      </c>
      <c r="W21" s="118" t="s">
        <v>267</v>
      </c>
    </row>
    <row r="22" spans="1:23" s="13" customFormat="1" ht="117.75" customHeight="1" thickBot="1">
      <c r="A22" s="99"/>
      <c r="B22" s="56" t="s">
        <v>150</v>
      </c>
      <c r="C22" s="106"/>
      <c r="D22" s="43">
        <v>7</v>
      </c>
      <c r="E22" s="43">
        <v>66000</v>
      </c>
      <c r="F22" s="17">
        <f>D22*E22</f>
        <v>462000</v>
      </c>
      <c r="G22" s="17">
        <f>F22*1.16</f>
        <v>535920</v>
      </c>
      <c r="H22" s="101"/>
      <c r="I22" s="49">
        <v>0</v>
      </c>
      <c r="J22" s="48">
        <v>0</v>
      </c>
      <c r="K22" s="133"/>
      <c r="L22" s="103"/>
      <c r="M22" s="101"/>
      <c r="N22" s="103"/>
      <c r="O22" s="101"/>
      <c r="P22" s="103"/>
      <c r="Q22" s="103"/>
      <c r="R22" s="33" t="s">
        <v>147</v>
      </c>
      <c r="S22" s="33" t="s">
        <v>147</v>
      </c>
      <c r="T22" s="107"/>
      <c r="U22" s="122"/>
      <c r="V22" s="122"/>
      <c r="W22" s="118"/>
    </row>
    <row r="23" spans="1:23" s="81" customFormat="1" ht="102.75" thickBot="1">
      <c r="A23" s="94">
        <v>44078</v>
      </c>
      <c r="B23" s="75" t="s">
        <v>233</v>
      </c>
      <c r="C23" s="76" t="s">
        <v>51</v>
      </c>
      <c r="D23" s="76">
        <v>1</v>
      </c>
      <c r="E23" s="83">
        <v>68000</v>
      </c>
      <c r="F23" s="83">
        <f>D23*E23</f>
        <v>68000</v>
      </c>
      <c r="G23" s="83">
        <f>F23*1.16</f>
        <v>78880</v>
      </c>
      <c r="H23" s="75" t="s">
        <v>272</v>
      </c>
      <c r="I23" s="64">
        <v>0</v>
      </c>
      <c r="J23" s="68">
        <v>0</v>
      </c>
      <c r="K23" s="79">
        <f>F23*1.16</f>
        <v>78880</v>
      </c>
      <c r="L23" s="96" t="s">
        <v>271</v>
      </c>
      <c r="M23" s="20" t="s">
        <v>30</v>
      </c>
      <c r="N23" s="76" t="s">
        <v>52</v>
      </c>
      <c r="O23" s="76" t="s">
        <v>19</v>
      </c>
      <c r="P23" s="76" t="s">
        <v>42</v>
      </c>
      <c r="Q23" s="76">
        <v>123053</v>
      </c>
      <c r="R23" s="62" t="s">
        <v>50</v>
      </c>
      <c r="S23" s="62" t="s">
        <v>50</v>
      </c>
      <c r="T23" s="97" t="s">
        <v>24</v>
      </c>
      <c r="U23" s="65" t="s">
        <v>244</v>
      </c>
      <c r="V23" s="65" t="s">
        <v>245</v>
      </c>
      <c r="W23" s="65" t="s">
        <v>267</v>
      </c>
    </row>
    <row r="24" spans="1:23" s="12" customFormat="1" ht="136.5" customHeight="1">
      <c r="A24" s="98">
        <v>43924</v>
      </c>
      <c r="B24" s="100" t="s">
        <v>182</v>
      </c>
      <c r="C24" s="102" t="s">
        <v>51</v>
      </c>
      <c r="D24" s="102">
        <v>7160</v>
      </c>
      <c r="E24" s="112">
        <v>330.95</v>
      </c>
      <c r="F24" s="144">
        <f>D24*E24</f>
        <v>2369602</v>
      </c>
      <c r="G24" s="112">
        <f>F24*1.16</f>
        <v>2748738.32</v>
      </c>
      <c r="H24" s="102" t="s">
        <v>46</v>
      </c>
      <c r="I24" s="112">
        <v>0</v>
      </c>
      <c r="J24" s="132">
        <v>0</v>
      </c>
      <c r="K24" s="112">
        <v>2748738.32</v>
      </c>
      <c r="L24" s="100" t="s">
        <v>92</v>
      </c>
      <c r="M24" s="100" t="s">
        <v>98</v>
      </c>
      <c r="N24" s="100" t="s">
        <v>99</v>
      </c>
      <c r="O24" s="100" t="s">
        <v>93</v>
      </c>
      <c r="P24" s="102" t="s">
        <v>75</v>
      </c>
      <c r="Q24" s="102">
        <v>155914</v>
      </c>
      <c r="R24" s="102" t="s">
        <v>94</v>
      </c>
      <c r="S24" s="102" t="s">
        <v>94</v>
      </c>
      <c r="T24" s="148" t="s">
        <v>24</v>
      </c>
      <c r="U24" s="121" t="s">
        <v>101</v>
      </c>
      <c r="V24" s="51" t="s">
        <v>104</v>
      </c>
      <c r="W24" s="119" t="s">
        <v>135</v>
      </c>
    </row>
    <row r="25" spans="1:23" s="12" customFormat="1" ht="53.25" customHeight="1">
      <c r="A25" s="111"/>
      <c r="B25" s="106"/>
      <c r="C25" s="107"/>
      <c r="D25" s="107"/>
      <c r="E25" s="114"/>
      <c r="F25" s="145"/>
      <c r="G25" s="114"/>
      <c r="H25" s="107"/>
      <c r="I25" s="114"/>
      <c r="J25" s="133"/>
      <c r="K25" s="114"/>
      <c r="L25" s="106"/>
      <c r="M25" s="106"/>
      <c r="N25" s="106"/>
      <c r="O25" s="106"/>
      <c r="P25" s="107"/>
      <c r="Q25" s="107"/>
      <c r="R25" s="107"/>
      <c r="S25" s="107"/>
      <c r="T25" s="149"/>
      <c r="U25" s="122"/>
      <c r="V25" s="51" t="s">
        <v>136</v>
      </c>
      <c r="W25" s="150"/>
    </row>
    <row r="26" spans="1:23" s="11" customFormat="1" ht="144.75" customHeight="1">
      <c r="A26" s="98">
        <v>43924</v>
      </c>
      <c r="B26" s="142" t="s">
        <v>183</v>
      </c>
      <c r="C26" s="102" t="s">
        <v>51</v>
      </c>
      <c r="D26" s="102">
        <v>7050</v>
      </c>
      <c r="E26" s="132">
        <v>391.2636</v>
      </c>
      <c r="F26" s="112">
        <f>D26*E26</f>
        <v>2758408.38</v>
      </c>
      <c r="G26" s="112">
        <v>2758408.38</v>
      </c>
      <c r="H26" s="102" t="s">
        <v>46</v>
      </c>
      <c r="I26" s="112">
        <v>0</v>
      </c>
      <c r="J26" s="132">
        <v>0</v>
      </c>
      <c r="K26" s="132">
        <f>D26*E26</f>
        <v>2758408.38</v>
      </c>
      <c r="L26" s="100" t="s">
        <v>92</v>
      </c>
      <c r="M26" s="100" t="s">
        <v>98</v>
      </c>
      <c r="N26" s="100" t="s">
        <v>99</v>
      </c>
      <c r="O26" s="100" t="s">
        <v>93</v>
      </c>
      <c r="P26" s="102" t="s">
        <v>95</v>
      </c>
      <c r="Q26" s="102">
        <v>121573</v>
      </c>
      <c r="R26" s="102" t="s">
        <v>94</v>
      </c>
      <c r="S26" s="102" t="s">
        <v>94</v>
      </c>
      <c r="T26" s="102" t="s">
        <v>24</v>
      </c>
      <c r="U26" s="121" t="s">
        <v>102</v>
      </c>
      <c r="V26" s="41" t="s">
        <v>103</v>
      </c>
      <c r="W26" s="119" t="s">
        <v>135</v>
      </c>
    </row>
    <row r="27" spans="1:23" s="11" customFormat="1" ht="57" customHeight="1">
      <c r="A27" s="111"/>
      <c r="B27" s="143"/>
      <c r="C27" s="107"/>
      <c r="D27" s="107"/>
      <c r="E27" s="133"/>
      <c r="F27" s="114"/>
      <c r="G27" s="114"/>
      <c r="H27" s="107"/>
      <c r="I27" s="114"/>
      <c r="J27" s="133"/>
      <c r="K27" s="133"/>
      <c r="L27" s="106"/>
      <c r="M27" s="106"/>
      <c r="N27" s="106"/>
      <c r="O27" s="106"/>
      <c r="P27" s="107"/>
      <c r="Q27" s="107"/>
      <c r="R27" s="107"/>
      <c r="S27" s="107"/>
      <c r="T27" s="107"/>
      <c r="U27" s="122"/>
      <c r="V27" s="51" t="s">
        <v>136</v>
      </c>
      <c r="W27" s="150"/>
    </row>
    <row r="28" spans="1:23" s="11" customFormat="1" ht="75" customHeight="1">
      <c r="A28" s="98">
        <v>43924</v>
      </c>
      <c r="B28" s="100" t="s">
        <v>132</v>
      </c>
      <c r="C28" s="102" t="s">
        <v>51</v>
      </c>
      <c r="D28" s="130">
        <v>11000</v>
      </c>
      <c r="E28" s="132">
        <v>450</v>
      </c>
      <c r="F28" s="112">
        <f>E28*D28</f>
        <v>4950000</v>
      </c>
      <c r="G28" s="112">
        <v>5742000</v>
      </c>
      <c r="H28" s="100" t="s">
        <v>209</v>
      </c>
      <c r="I28" s="112">
        <v>0</v>
      </c>
      <c r="J28" s="132">
        <v>0</v>
      </c>
      <c r="K28" s="112">
        <f>F28*1.16</f>
        <v>5742000</v>
      </c>
      <c r="L28" s="100" t="s">
        <v>92</v>
      </c>
      <c r="M28" s="100" t="s">
        <v>98</v>
      </c>
      <c r="N28" s="100" t="s">
        <v>97</v>
      </c>
      <c r="O28" s="102" t="s">
        <v>19</v>
      </c>
      <c r="P28" s="102" t="s">
        <v>96</v>
      </c>
      <c r="Q28" s="102">
        <v>122642</v>
      </c>
      <c r="R28" s="100" t="s">
        <v>263</v>
      </c>
      <c r="S28" s="100" t="s">
        <v>50</v>
      </c>
      <c r="T28" s="102" t="s">
        <v>24</v>
      </c>
      <c r="U28" s="125" t="s">
        <v>100</v>
      </c>
      <c r="V28" s="125" t="s">
        <v>105</v>
      </c>
      <c r="W28" s="118" t="s">
        <v>267</v>
      </c>
    </row>
    <row r="29" spans="1:23" s="11" customFormat="1" ht="75" customHeight="1">
      <c r="A29" s="99"/>
      <c r="B29" s="101"/>
      <c r="C29" s="103"/>
      <c r="D29" s="131"/>
      <c r="E29" s="133"/>
      <c r="F29" s="114"/>
      <c r="G29" s="114"/>
      <c r="H29" s="101"/>
      <c r="I29" s="113"/>
      <c r="J29" s="136"/>
      <c r="K29" s="114"/>
      <c r="L29" s="101"/>
      <c r="M29" s="101"/>
      <c r="N29" s="101"/>
      <c r="O29" s="103"/>
      <c r="P29" s="103"/>
      <c r="Q29" s="103"/>
      <c r="R29" s="101"/>
      <c r="S29" s="101"/>
      <c r="T29" s="103"/>
      <c r="U29" s="126"/>
      <c r="V29" s="127"/>
      <c r="W29" s="118"/>
    </row>
    <row r="30" spans="1:23" s="11" customFormat="1" ht="75" customHeight="1">
      <c r="A30" s="111"/>
      <c r="B30" s="106"/>
      <c r="C30" s="107"/>
      <c r="D30" s="45">
        <v>2200</v>
      </c>
      <c r="E30" s="47">
        <v>450</v>
      </c>
      <c r="F30" s="40">
        <f>D30*E30</f>
        <v>990000</v>
      </c>
      <c r="G30" s="40">
        <f>F30*1.16</f>
        <v>1148400</v>
      </c>
      <c r="H30" s="106"/>
      <c r="I30" s="114"/>
      <c r="J30" s="133"/>
      <c r="K30" s="40">
        <f>F30*1.16</f>
        <v>1148400</v>
      </c>
      <c r="L30" s="106"/>
      <c r="M30" s="106"/>
      <c r="N30" s="106"/>
      <c r="O30" s="107"/>
      <c r="P30" s="107"/>
      <c r="Q30" s="107"/>
      <c r="R30" s="106"/>
      <c r="S30" s="106"/>
      <c r="T30" s="107"/>
      <c r="U30" s="31" t="s">
        <v>204</v>
      </c>
      <c r="V30" s="38" t="s">
        <v>210</v>
      </c>
      <c r="W30" s="118"/>
    </row>
    <row r="31" spans="1:23" s="11" customFormat="1" ht="12.75" customHeight="1">
      <c r="A31" s="140">
        <v>43928</v>
      </c>
      <c r="B31" s="120" t="s">
        <v>21</v>
      </c>
      <c r="C31" s="117" t="s">
        <v>51</v>
      </c>
      <c r="D31" s="120">
        <v>5000</v>
      </c>
      <c r="E31" s="135">
        <v>90</v>
      </c>
      <c r="F31" s="135">
        <f t="shared" si="1"/>
        <v>450000</v>
      </c>
      <c r="G31" s="135">
        <f>(F31*1.16)</f>
        <v>521999.99999999994</v>
      </c>
      <c r="H31" s="117" t="s">
        <v>209</v>
      </c>
      <c r="I31" s="134">
        <v>0</v>
      </c>
      <c r="J31" s="134">
        <v>0</v>
      </c>
      <c r="K31" s="135">
        <f>SUM(G31:G33)</f>
        <v>620600</v>
      </c>
      <c r="L31" s="117" t="s">
        <v>31</v>
      </c>
      <c r="M31" s="117" t="s">
        <v>30</v>
      </c>
      <c r="N31" s="120" t="s">
        <v>52</v>
      </c>
      <c r="O31" s="120" t="s">
        <v>19</v>
      </c>
      <c r="P31" s="117" t="s">
        <v>23</v>
      </c>
      <c r="Q31" s="120">
        <v>124448</v>
      </c>
      <c r="R31" s="128" t="s">
        <v>264</v>
      </c>
      <c r="S31" s="124" t="s">
        <v>48</v>
      </c>
      <c r="T31" s="117" t="s">
        <v>24</v>
      </c>
      <c r="U31" s="121" t="s">
        <v>133</v>
      </c>
      <c r="V31" s="121" t="s">
        <v>134</v>
      </c>
      <c r="W31" s="118" t="s">
        <v>267</v>
      </c>
    </row>
    <row r="32" spans="1:23" s="11" customFormat="1" ht="36.75" customHeight="1">
      <c r="A32" s="140"/>
      <c r="B32" s="120"/>
      <c r="C32" s="117"/>
      <c r="D32" s="120"/>
      <c r="E32" s="135"/>
      <c r="F32" s="135"/>
      <c r="G32" s="135"/>
      <c r="H32" s="117"/>
      <c r="I32" s="134"/>
      <c r="J32" s="134"/>
      <c r="K32" s="135"/>
      <c r="L32" s="117"/>
      <c r="M32" s="117"/>
      <c r="N32" s="120"/>
      <c r="O32" s="120"/>
      <c r="P32" s="117"/>
      <c r="Q32" s="120"/>
      <c r="R32" s="129"/>
      <c r="S32" s="124"/>
      <c r="T32" s="117"/>
      <c r="U32" s="122"/>
      <c r="V32" s="122"/>
      <c r="W32" s="118"/>
    </row>
    <row r="33" spans="1:23" s="11" customFormat="1" ht="127.5" customHeight="1">
      <c r="A33" s="140"/>
      <c r="B33" s="43" t="s">
        <v>22</v>
      </c>
      <c r="C33" s="42" t="s">
        <v>51</v>
      </c>
      <c r="D33" s="43">
        <v>50</v>
      </c>
      <c r="E33" s="49">
        <v>1700</v>
      </c>
      <c r="F33" s="16">
        <f t="shared" si="1"/>
        <v>85000</v>
      </c>
      <c r="G33" s="16">
        <f>(F33*1.16)</f>
        <v>98600</v>
      </c>
      <c r="H33" s="117"/>
      <c r="I33" s="48">
        <v>0</v>
      </c>
      <c r="J33" s="48">
        <v>0</v>
      </c>
      <c r="K33" s="135"/>
      <c r="L33" s="117"/>
      <c r="M33" s="117"/>
      <c r="N33" s="120"/>
      <c r="O33" s="120"/>
      <c r="P33" s="117"/>
      <c r="Q33" s="120"/>
      <c r="R33" s="34" t="s">
        <v>211</v>
      </c>
      <c r="S33" s="33" t="s">
        <v>59</v>
      </c>
      <c r="T33" s="117"/>
      <c r="U33" s="122"/>
      <c r="V33" s="122"/>
      <c r="W33" s="118"/>
    </row>
    <row r="34" spans="1:23" s="10" customFormat="1" ht="117" customHeight="1">
      <c r="A34" s="50">
        <v>43929</v>
      </c>
      <c r="B34" s="42" t="s">
        <v>40</v>
      </c>
      <c r="C34" s="43" t="s">
        <v>51</v>
      </c>
      <c r="D34" s="43">
        <v>2</v>
      </c>
      <c r="E34" s="49">
        <v>31200</v>
      </c>
      <c r="F34" s="16">
        <f t="shared" si="1"/>
        <v>62400</v>
      </c>
      <c r="G34" s="16">
        <f>(F34*1.16)</f>
        <v>72384</v>
      </c>
      <c r="H34" s="42" t="s">
        <v>209</v>
      </c>
      <c r="I34" s="49">
        <v>0</v>
      </c>
      <c r="J34" s="49">
        <v>0</v>
      </c>
      <c r="K34" s="49">
        <f>G34</f>
        <v>72384</v>
      </c>
      <c r="L34" s="42" t="s">
        <v>53</v>
      </c>
      <c r="M34" s="42" t="s">
        <v>47</v>
      </c>
      <c r="N34" s="43" t="s">
        <v>52</v>
      </c>
      <c r="O34" s="43" t="s">
        <v>19</v>
      </c>
      <c r="P34" s="43" t="s">
        <v>41</v>
      </c>
      <c r="Q34" s="43">
        <v>124206</v>
      </c>
      <c r="R34" s="34" t="s">
        <v>212</v>
      </c>
      <c r="S34" s="44" t="s">
        <v>50</v>
      </c>
      <c r="T34" s="42" t="s">
        <v>24</v>
      </c>
      <c r="U34" s="41" t="s">
        <v>61</v>
      </c>
      <c r="V34" s="41" t="s">
        <v>69</v>
      </c>
      <c r="W34" s="61" t="s">
        <v>267</v>
      </c>
    </row>
    <row r="35" spans="1:23" s="10" customFormat="1" ht="109.5" customHeight="1">
      <c r="A35" s="50">
        <v>43935</v>
      </c>
      <c r="B35" s="42" t="s">
        <v>44</v>
      </c>
      <c r="C35" s="43" t="s">
        <v>51</v>
      </c>
      <c r="D35" s="15">
        <v>2500</v>
      </c>
      <c r="E35" s="49">
        <v>65</v>
      </c>
      <c r="F35" s="16">
        <f t="shared" si="1"/>
        <v>162500</v>
      </c>
      <c r="G35" s="16">
        <f>(F35*1.16)</f>
        <v>188500</v>
      </c>
      <c r="H35" s="42" t="s">
        <v>209</v>
      </c>
      <c r="I35" s="49">
        <v>0</v>
      </c>
      <c r="J35" s="49">
        <v>0</v>
      </c>
      <c r="K35" s="49">
        <f>(G35)</f>
        <v>188500</v>
      </c>
      <c r="L35" s="42" t="s">
        <v>53</v>
      </c>
      <c r="M35" s="42" t="s">
        <v>32</v>
      </c>
      <c r="N35" s="43" t="s">
        <v>52</v>
      </c>
      <c r="O35" s="42" t="s">
        <v>57</v>
      </c>
      <c r="P35" s="43" t="s">
        <v>42</v>
      </c>
      <c r="Q35" s="43">
        <v>123053</v>
      </c>
      <c r="R35" s="34" t="s">
        <v>213</v>
      </c>
      <c r="S35" s="44" t="s">
        <v>58</v>
      </c>
      <c r="T35" s="42" t="s">
        <v>24</v>
      </c>
      <c r="U35" s="41" t="s">
        <v>64</v>
      </c>
      <c r="V35" s="41" t="s">
        <v>70</v>
      </c>
      <c r="W35" s="61" t="s">
        <v>267</v>
      </c>
    </row>
    <row r="36" spans="1:23" s="10" customFormat="1" ht="112.5" customHeight="1">
      <c r="A36" s="50">
        <v>43935</v>
      </c>
      <c r="B36" s="42" t="s">
        <v>45</v>
      </c>
      <c r="C36" s="43" t="s">
        <v>51</v>
      </c>
      <c r="D36" s="43">
        <v>10</v>
      </c>
      <c r="E36" s="21">
        <v>12000</v>
      </c>
      <c r="F36" s="16">
        <f t="shared" si="1"/>
        <v>120000</v>
      </c>
      <c r="G36" s="16">
        <f>(F36*1.16)</f>
        <v>139200</v>
      </c>
      <c r="H36" s="42" t="s">
        <v>209</v>
      </c>
      <c r="I36" s="49">
        <v>0</v>
      </c>
      <c r="J36" s="49">
        <v>0</v>
      </c>
      <c r="K36" s="49">
        <f>(G36)</f>
        <v>139200</v>
      </c>
      <c r="L36" s="42" t="s">
        <v>54</v>
      </c>
      <c r="M36" s="42" t="s">
        <v>32</v>
      </c>
      <c r="N36" s="43" t="s">
        <v>52</v>
      </c>
      <c r="O36" s="43" t="s">
        <v>56</v>
      </c>
      <c r="P36" s="43" t="s">
        <v>42</v>
      </c>
      <c r="Q36" s="43">
        <v>123053</v>
      </c>
      <c r="R36" s="34" t="s">
        <v>55</v>
      </c>
      <c r="S36" s="44" t="s">
        <v>66</v>
      </c>
      <c r="T36" s="42" t="s">
        <v>24</v>
      </c>
      <c r="U36" s="35" t="s">
        <v>63</v>
      </c>
      <c r="V36" s="41" t="s">
        <v>71</v>
      </c>
      <c r="W36" s="60" t="s">
        <v>71</v>
      </c>
    </row>
    <row r="37" spans="1:23" s="11" customFormat="1" ht="67.5" customHeight="1">
      <c r="A37" s="140">
        <v>43937</v>
      </c>
      <c r="B37" s="42" t="s">
        <v>106</v>
      </c>
      <c r="C37" s="120" t="s">
        <v>51</v>
      </c>
      <c r="D37" s="15">
        <v>1875</v>
      </c>
      <c r="E37" s="49">
        <v>400</v>
      </c>
      <c r="F37" s="16">
        <f t="shared" ref="F37:F49" si="3">D37*E37</f>
        <v>750000</v>
      </c>
      <c r="G37" s="135">
        <v>876786</v>
      </c>
      <c r="H37" s="117" t="s">
        <v>209</v>
      </c>
      <c r="I37" s="135">
        <v>0</v>
      </c>
      <c r="J37" s="135">
        <v>0</v>
      </c>
      <c r="K37" s="135">
        <v>876786</v>
      </c>
      <c r="L37" s="117" t="s">
        <v>31</v>
      </c>
      <c r="M37" s="117" t="s">
        <v>30</v>
      </c>
      <c r="N37" s="120" t="s">
        <v>52</v>
      </c>
      <c r="O37" s="120" t="s">
        <v>19</v>
      </c>
      <c r="P37" s="120" t="s">
        <v>41</v>
      </c>
      <c r="Q37" s="120">
        <v>124206</v>
      </c>
      <c r="R37" s="44" t="s">
        <v>214</v>
      </c>
      <c r="S37" s="44" t="s">
        <v>50</v>
      </c>
      <c r="T37" s="120" t="s">
        <v>24</v>
      </c>
      <c r="U37" s="121" t="s">
        <v>121</v>
      </c>
      <c r="V37" s="121" t="s">
        <v>125</v>
      </c>
      <c r="W37" s="118" t="s">
        <v>267</v>
      </c>
    </row>
    <row r="38" spans="1:23" s="11" customFormat="1" ht="50.25" customHeight="1">
      <c r="A38" s="140"/>
      <c r="B38" s="42" t="s">
        <v>107</v>
      </c>
      <c r="C38" s="120"/>
      <c r="D38" s="15">
        <v>10</v>
      </c>
      <c r="E38" s="49">
        <v>585</v>
      </c>
      <c r="F38" s="16">
        <f t="shared" si="3"/>
        <v>5850</v>
      </c>
      <c r="G38" s="135"/>
      <c r="H38" s="117"/>
      <c r="I38" s="135"/>
      <c r="J38" s="135"/>
      <c r="K38" s="135"/>
      <c r="L38" s="117"/>
      <c r="M38" s="117"/>
      <c r="N38" s="120"/>
      <c r="O38" s="120"/>
      <c r="P38" s="120"/>
      <c r="Q38" s="120"/>
      <c r="R38" s="44" t="s">
        <v>108</v>
      </c>
      <c r="S38" s="44" t="s">
        <v>50</v>
      </c>
      <c r="T38" s="120"/>
      <c r="U38" s="122"/>
      <c r="V38" s="122"/>
      <c r="W38" s="118"/>
    </row>
    <row r="39" spans="1:23" s="11" customFormat="1" ht="51" customHeight="1">
      <c r="A39" s="140">
        <v>43941</v>
      </c>
      <c r="B39" s="42" t="s">
        <v>109</v>
      </c>
      <c r="C39" s="43" t="s">
        <v>51</v>
      </c>
      <c r="D39" s="15">
        <v>120000</v>
      </c>
      <c r="E39" s="49">
        <v>5.9</v>
      </c>
      <c r="F39" s="16">
        <f t="shared" si="3"/>
        <v>708000</v>
      </c>
      <c r="G39" s="135">
        <v>1450580</v>
      </c>
      <c r="H39" s="117" t="s">
        <v>209</v>
      </c>
      <c r="I39" s="135">
        <v>0</v>
      </c>
      <c r="J39" s="135">
        <v>0</v>
      </c>
      <c r="K39" s="135">
        <v>1450580</v>
      </c>
      <c r="L39" s="117" t="s">
        <v>31</v>
      </c>
      <c r="M39" s="100" t="s">
        <v>30</v>
      </c>
      <c r="N39" s="120" t="s">
        <v>52</v>
      </c>
      <c r="O39" s="120" t="s">
        <v>78</v>
      </c>
      <c r="P39" s="120" t="s">
        <v>110</v>
      </c>
      <c r="Q39" s="120">
        <v>122955</v>
      </c>
      <c r="R39" s="44" t="s">
        <v>215</v>
      </c>
      <c r="S39" s="44" t="s">
        <v>215</v>
      </c>
      <c r="T39" s="120" t="s">
        <v>24</v>
      </c>
      <c r="U39" s="121" t="s">
        <v>127</v>
      </c>
      <c r="V39" s="121" t="s">
        <v>126</v>
      </c>
      <c r="W39" s="118" t="s">
        <v>267</v>
      </c>
    </row>
    <row r="40" spans="1:23" s="11" customFormat="1" ht="25.5">
      <c r="A40" s="140"/>
      <c r="B40" s="42" t="s">
        <v>111</v>
      </c>
      <c r="C40" s="43" t="s">
        <v>51</v>
      </c>
      <c r="D40" s="15">
        <v>4000</v>
      </c>
      <c r="E40" s="49">
        <v>1.9</v>
      </c>
      <c r="F40" s="16">
        <f t="shared" si="3"/>
        <v>7600</v>
      </c>
      <c r="G40" s="135"/>
      <c r="H40" s="117"/>
      <c r="I40" s="135"/>
      <c r="J40" s="135"/>
      <c r="K40" s="135"/>
      <c r="L40" s="117"/>
      <c r="M40" s="101"/>
      <c r="N40" s="120"/>
      <c r="O40" s="120"/>
      <c r="P40" s="120"/>
      <c r="Q40" s="120"/>
      <c r="R40" s="44" t="s">
        <v>171</v>
      </c>
      <c r="S40" s="44" t="s">
        <v>19</v>
      </c>
      <c r="T40" s="120"/>
      <c r="U40" s="122"/>
      <c r="V40" s="122"/>
      <c r="W40" s="118"/>
    </row>
    <row r="41" spans="1:23" s="11" customFormat="1" ht="63.75">
      <c r="A41" s="140"/>
      <c r="B41" s="42" t="s">
        <v>112</v>
      </c>
      <c r="C41" s="43" t="s">
        <v>51</v>
      </c>
      <c r="D41" s="15">
        <v>1500</v>
      </c>
      <c r="E41" s="49">
        <v>150</v>
      </c>
      <c r="F41" s="16">
        <f t="shared" si="3"/>
        <v>225000</v>
      </c>
      <c r="G41" s="135"/>
      <c r="H41" s="117"/>
      <c r="I41" s="135">
        <v>0</v>
      </c>
      <c r="J41" s="135">
        <v>0</v>
      </c>
      <c r="K41" s="135"/>
      <c r="L41" s="117"/>
      <c r="M41" s="101"/>
      <c r="N41" s="120"/>
      <c r="O41" s="120"/>
      <c r="P41" s="120"/>
      <c r="Q41" s="120"/>
      <c r="R41" s="44" t="s">
        <v>216</v>
      </c>
      <c r="S41" s="44" t="s">
        <v>217</v>
      </c>
      <c r="T41" s="120"/>
      <c r="U41" s="122"/>
      <c r="V41" s="122"/>
      <c r="W41" s="118"/>
    </row>
    <row r="42" spans="1:23" s="11" customFormat="1" ht="51">
      <c r="A42" s="140"/>
      <c r="B42" s="42" t="s">
        <v>113</v>
      </c>
      <c r="C42" s="43" t="s">
        <v>51</v>
      </c>
      <c r="D42" s="15">
        <v>3000</v>
      </c>
      <c r="E42" s="49">
        <v>2.8</v>
      </c>
      <c r="F42" s="16">
        <f t="shared" si="3"/>
        <v>8400</v>
      </c>
      <c r="G42" s="135"/>
      <c r="H42" s="117"/>
      <c r="I42" s="135"/>
      <c r="J42" s="135"/>
      <c r="K42" s="135"/>
      <c r="L42" s="117"/>
      <c r="M42" s="101"/>
      <c r="N42" s="120"/>
      <c r="O42" s="120"/>
      <c r="P42" s="120"/>
      <c r="Q42" s="120"/>
      <c r="R42" s="44" t="s">
        <v>162</v>
      </c>
      <c r="S42" s="44" t="s">
        <v>218</v>
      </c>
      <c r="T42" s="120"/>
      <c r="U42" s="122"/>
      <c r="V42" s="122"/>
      <c r="W42" s="118"/>
    </row>
    <row r="43" spans="1:23" s="11" customFormat="1" ht="38.25">
      <c r="A43" s="140"/>
      <c r="B43" s="42" t="s">
        <v>114</v>
      </c>
      <c r="C43" s="43" t="s">
        <v>51</v>
      </c>
      <c r="D43" s="15">
        <v>5000</v>
      </c>
      <c r="E43" s="49">
        <v>1.6</v>
      </c>
      <c r="F43" s="16">
        <f t="shared" si="3"/>
        <v>8000</v>
      </c>
      <c r="G43" s="135"/>
      <c r="H43" s="117"/>
      <c r="I43" s="135">
        <v>0</v>
      </c>
      <c r="J43" s="135">
        <v>0</v>
      </c>
      <c r="K43" s="135"/>
      <c r="L43" s="117"/>
      <c r="M43" s="101"/>
      <c r="N43" s="120"/>
      <c r="O43" s="120"/>
      <c r="P43" s="120"/>
      <c r="Q43" s="120"/>
      <c r="R43" s="44" t="s">
        <v>265</v>
      </c>
      <c r="S43" s="44" t="s">
        <v>218</v>
      </c>
      <c r="T43" s="120"/>
      <c r="U43" s="122"/>
      <c r="V43" s="122"/>
      <c r="W43" s="118"/>
    </row>
    <row r="44" spans="1:23" s="11" customFormat="1" ht="38.25">
      <c r="A44" s="140"/>
      <c r="B44" s="42" t="s">
        <v>115</v>
      </c>
      <c r="C44" s="43" t="s">
        <v>51</v>
      </c>
      <c r="D44" s="15">
        <v>2000</v>
      </c>
      <c r="E44" s="49">
        <v>5</v>
      </c>
      <c r="F44" s="16">
        <f t="shared" si="3"/>
        <v>10000</v>
      </c>
      <c r="G44" s="135"/>
      <c r="H44" s="117"/>
      <c r="I44" s="135"/>
      <c r="J44" s="135"/>
      <c r="K44" s="135"/>
      <c r="L44" s="117"/>
      <c r="M44" s="101"/>
      <c r="N44" s="120"/>
      <c r="O44" s="120"/>
      <c r="P44" s="120"/>
      <c r="Q44" s="120"/>
      <c r="R44" s="44" t="s">
        <v>266</v>
      </c>
      <c r="S44" s="44" t="s">
        <v>218</v>
      </c>
      <c r="T44" s="120"/>
      <c r="U44" s="122"/>
      <c r="V44" s="122"/>
      <c r="W44" s="118"/>
    </row>
    <row r="45" spans="1:23" s="11" customFormat="1" ht="63.75">
      <c r="A45" s="140"/>
      <c r="B45" s="42" t="s">
        <v>116</v>
      </c>
      <c r="C45" s="43" t="s">
        <v>51</v>
      </c>
      <c r="D45" s="15">
        <v>3500</v>
      </c>
      <c r="E45" s="49">
        <v>76</v>
      </c>
      <c r="F45" s="16">
        <f t="shared" si="3"/>
        <v>266000</v>
      </c>
      <c r="G45" s="135"/>
      <c r="H45" s="117"/>
      <c r="I45" s="135">
        <v>0</v>
      </c>
      <c r="J45" s="135">
        <v>0</v>
      </c>
      <c r="K45" s="135"/>
      <c r="L45" s="117"/>
      <c r="M45" s="101"/>
      <c r="N45" s="120"/>
      <c r="O45" s="120"/>
      <c r="P45" s="120"/>
      <c r="Q45" s="120"/>
      <c r="R45" s="44" t="s">
        <v>163</v>
      </c>
      <c r="S45" s="44" t="s">
        <v>219</v>
      </c>
      <c r="T45" s="120"/>
      <c r="U45" s="122"/>
      <c r="V45" s="122"/>
      <c r="W45" s="118"/>
    </row>
    <row r="46" spans="1:23" s="11" customFormat="1" ht="38.25">
      <c r="A46" s="140"/>
      <c r="B46" s="42" t="s">
        <v>117</v>
      </c>
      <c r="C46" s="43" t="s">
        <v>51</v>
      </c>
      <c r="D46" s="15">
        <v>2500</v>
      </c>
      <c r="E46" s="49">
        <v>7</v>
      </c>
      <c r="F46" s="16">
        <f t="shared" si="3"/>
        <v>17500</v>
      </c>
      <c r="G46" s="135"/>
      <c r="H46" s="117"/>
      <c r="I46" s="135"/>
      <c r="J46" s="135"/>
      <c r="K46" s="135"/>
      <c r="L46" s="117"/>
      <c r="M46" s="106"/>
      <c r="N46" s="120"/>
      <c r="O46" s="120"/>
      <c r="P46" s="120"/>
      <c r="Q46" s="120"/>
      <c r="R46" s="44" t="s">
        <v>220</v>
      </c>
      <c r="S46" s="44" t="s">
        <v>218</v>
      </c>
      <c r="T46" s="120"/>
      <c r="U46" s="122"/>
      <c r="V46" s="123"/>
      <c r="W46" s="118"/>
    </row>
    <row r="47" spans="1:23" s="11" customFormat="1" ht="125.25" customHeight="1">
      <c r="A47" s="151">
        <v>43951</v>
      </c>
      <c r="B47" s="100" t="s">
        <v>201</v>
      </c>
      <c r="C47" s="102" t="s">
        <v>51</v>
      </c>
      <c r="D47" s="153">
        <v>10</v>
      </c>
      <c r="E47" s="112">
        <v>5000</v>
      </c>
      <c r="F47" s="112">
        <f t="shared" si="3"/>
        <v>50000</v>
      </c>
      <c r="G47" s="112">
        <f>F47*8*1.16</f>
        <v>463999.99999999994</v>
      </c>
      <c r="H47" s="100" t="s">
        <v>209</v>
      </c>
      <c r="I47" s="112">
        <v>0</v>
      </c>
      <c r="J47" s="132">
        <v>0</v>
      </c>
      <c r="K47" s="112">
        <f>F47*8*1.16</f>
        <v>463999.99999999994</v>
      </c>
      <c r="L47" s="100" t="s">
        <v>31</v>
      </c>
      <c r="M47" s="100" t="s">
        <v>30</v>
      </c>
      <c r="N47" s="102" t="s">
        <v>52</v>
      </c>
      <c r="O47" s="102" t="s">
        <v>19</v>
      </c>
      <c r="P47" s="102" t="s">
        <v>42</v>
      </c>
      <c r="Q47" s="102">
        <v>123053</v>
      </c>
      <c r="R47" s="100" t="s">
        <v>50</v>
      </c>
      <c r="S47" s="100" t="s">
        <v>50</v>
      </c>
      <c r="T47" s="102" t="s">
        <v>24</v>
      </c>
      <c r="U47" s="108" t="s">
        <v>205</v>
      </c>
      <c r="V47" s="125" t="s">
        <v>207</v>
      </c>
      <c r="W47" s="119" t="s">
        <v>206</v>
      </c>
    </row>
    <row r="48" spans="1:23" s="11" customFormat="1" ht="125.25" customHeight="1">
      <c r="A48" s="152"/>
      <c r="B48" s="106"/>
      <c r="C48" s="107"/>
      <c r="D48" s="154"/>
      <c r="E48" s="114"/>
      <c r="F48" s="114"/>
      <c r="G48" s="114"/>
      <c r="H48" s="106"/>
      <c r="I48" s="114"/>
      <c r="J48" s="133"/>
      <c r="K48" s="114"/>
      <c r="L48" s="106"/>
      <c r="M48" s="106"/>
      <c r="N48" s="107"/>
      <c r="O48" s="107"/>
      <c r="P48" s="107"/>
      <c r="Q48" s="107"/>
      <c r="R48" s="106"/>
      <c r="S48" s="106"/>
      <c r="T48" s="107"/>
      <c r="U48" s="109"/>
      <c r="V48" s="127"/>
      <c r="W48" s="119"/>
    </row>
    <row r="49" spans="1:27" s="12" customFormat="1" ht="102">
      <c r="A49" s="50">
        <v>43962</v>
      </c>
      <c r="B49" s="42" t="s">
        <v>118</v>
      </c>
      <c r="C49" s="43" t="s">
        <v>51</v>
      </c>
      <c r="D49" s="43">
        <v>31</v>
      </c>
      <c r="E49" s="48">
        <v>3800</v>
      </c>
      <c r="F49" s="48">
        <f t="shared" si="3"/>
        <v>117800</v>
      </c>
      <c r="G49" s="49">
        <v>136648</v>
      </c>
      <c r="H49" s="42" t="s">
        <v>209</v>
      </c>
      <c r="I49" s="49">
        <v>0</v>
      </c>
      <c r="J49" s="48">
        <v>0</v>
      </c>
      <c r="K49" s="49">
        <f>F49*1.16</f>
        <v>136648</v>
      </c>
      <c r="L49" s="42" t="s">
        <v>53</v>
      </c>
      <c r="M49" s="42" t="s">
        <v>47</v>
      </c>
      <c r="N49" s="43" t="s">
        <v>52</v>
      </c>
      <c r="O49" s="43" t="s">
        <v>19</v>
      </c>
      <c r="P49" s="43" t="s">
        <v>119</v>
      </c>
      <c r="Q49" s="43">
        <v>124019</v>
      </c>
      <c r="R49" s="44" t="s">
        <v>221</v>
      </c>
      <c r="S49" s="44" t="s">
        <v>172</v>
      </c>
      <c r="T49" s="43" t="s">
        <v>24</v>
      </c>
      <c r="U49" s="41" t="s">
        <v>124</v>
      </c>
      <c r="V49" s="38" t="s">
        <v>123</v>
      </c>
      <c r="W49" s="61" t="s">
        <v>267</v>
      </c>
      <c r="AA49" s="30"/>
    </row>
    <row r="50" spans="1:27" s="13" customFormat="1" ht="39.950000000000003" customHeight="1">
      <c r="A50" s="151">
        <v>43970</v>
      </c>
      <c r="B50" s="43" t="s">
        <v>139</v>
      </c>
      <c r="C50" s="42" t="s">
        <v>51</v>
      </c>
      <c r="D50" s="43">
        <v>2</v>
      </c>
      <c r="E50" s="27">
        <v>216798.5</v>
      </c>
      <c r="F50" s="48">
        <f t="shared" ref="F50:F55" si="4">D50*E50</f>
        <v>433597</v>
      </c>
      <c r="G50" s="48">
        <f t="shared" ref="G50:G58" si="5">F50*1.16</f>
        <v>502972.51999999996</v>
      </c>
      <c r="H50" s="100" t="s">
        <v>209</v>
      </c>
      <c r="I50" s="49">
        <v>0</v>
      </c>
      <c r="J50" s="48">
        <v>0</v>
      </c>
      <c r="K50" s="112">
        <f>SUM(G50:G55)</f>
        <v>950498.2</v>
      </c>
      <c r="L50" s="102" t="s">
        <v>31</v>
      </c>
      <c r="M50" s="100" t="s">
        <v>30</v>
      </c>
      <c r="N50" s="102" t="s">
        <v>52</v>
      </c>
      <c r="O50" s="100" t="s">
        <v>19</v>
      </c>
      <c r="P50" s="102" t="s">
        <v>41</v>
      </c>
      <c r="Q50" s="102">
        <v>124206</v>
      </c>
      <c r="R50" s="102" t="s">
        <v>140</v>
      </c>
      <c r="S50" s="102" t="s">
        <v>140</v>
      </c>
      <c r="T50" s="102" t="s">
        <v>24</v>
      </c>
      <c r="U50" s="121" t="s">
        <v>154</v>
      </c>
      <c r="V50" s="156" t="s">
        <v>155</v>
      </c>
      <c r="W50" s="118" t="s">
        <v>267</v>
      </c>
    </row>
    <row r="51" spans="1:27" s="13" customFormat="1" ht="39.950000000000003" customHeight="1">
      <c r="A51" s="157"/>
      <c r="B51" s="43" t="s">
        <v>141</v>
      </c>
      <c r="C51" s="42" t="s">
        <v>51</v>
      </c>
      <c r="D51" s="28">
        <v>2</v>
      </c>
      <c r="E51" s="27">
        <v>107545.5</v>
      </c>
      <c r="F51" s="48">
        <f t="shared" si="4"/>
        <v>215091</v>
      </c>
      <c r="G51" s="48">
        <f t="shared" si="5"/>
        <v>249505.55999999997</v>
      </c>
      <c r="H51" s="101"/>
      <c r="I51" s="49">
        <v>0</v>
      </c>
      <c r="J51" s="48">
        <v>0</v>
      </c>
      <c r="K51" s="113"/>
      <c r="L51" s="103"/>
      <c r="M51" s="101"/>
      <c r="N51" s="103"/>
      <c r="O51" s="101"/>
      <c r="P51" s="103"/>
      <c r="Q51" s="103"/>
      <c r="R51" s="103"/>
      <c r="S51" s="103"/>
      <c r="T51" s="103"/>
      <c r="U51" s="122"/>
      <c r="V51" s="122"/>
      <c r="W51" s="118"/>
    </row>
    <row r="52" spans="1:27" s="13" customFormat="1" ht="39.950000000000003" customHeight="1">
      <c r="A52" s="157"/>
      <c r="B52" s="43" t="s">
        <v>142</v>
      </c>
      <c r="C52" s="42" t="s">
        <v>51</v>
      </c>
      <c r="D52" s="29">
        <v>2</v>
      </c>
      <c r="E52" s="15">
        <v>1024</v>
      </c>
      <c r="F52" s="48">
        <f t="shared" si="4"/>
        <v>2048</v>
      </c>
      <c r="G52" s="48">
        <f t="shared" si="5"/>
        <v>2375.6799999999998</v>
      </c>
      <c r="H52" s="101"/>
      <c r="I52" s="49">
        <v>0</v>
      </c>
      <c r="J52" s="48">
        <v>0</v>
      </c>
      <c r="K52" s="113"/>
      <c r="L52" s="103"/>
      <c r="M52" s="101"/>
      <c r="N52" s="103"/>
      <c r="O52" s="101"/>
      <c r="P52" s="103"/>
      <c r="Q52" s="103"/>
      <c r="R52" s="103"/>
      <c r="S52" s="103"/>
      <c r="T52" s="103"/>
      <c r="U52" s="122"/>
      <c r="V52" s="122"/>
      <c r="W52" s="118"/>
    </row>
    <row r="53" spans="1:27" s="13" customFormat="1" ht="39.950000000000003" customHeight="1">
      <c r="A53" s="157"/>
      <c r="B53" s="43" t="s">
        <v>143</v>
      </c>
      <c r="C53" s="42" t="s">
        <v>51</v>
      </c>
      <c r="D53" s="29">
        <v>4</v>
      </c>
      <c r="E53" s="27">
        <v>4267.75</v>
      </c>
      <c r="F53" s="48">
        <f t="shared" si="4"/>
        <v>17071</v>
      </c>
      <c r="G53" s="48">
        <f t="shared" si="5"/>
        <v>19802.359999999997</v>
      </c>
      <c r="H53" s="101"/>
      <c r="I53" s="49">
        <v>0</v>
      </c>
      <c r="J53" s="48">
        <v>0</v>
      </c>
      <c r="K53" s="113"/>
      <c r="L53" s="103"/>
      <c r="M53" s="101"/>
      <c r="N53" s="103"/>
      <c r="O53" s="101"/>
      <c r="P53" s="103"/>
      <c r="Q53" s="103"/>
      <c r="R53" s="103"/>
      <c r="S53" s="103"/>
      <c r="T53" s="103"/>
      <c r="U53" s="122"/>
      <c r="V53" s="122"/>
      <c r="W53" s="118"/>
    </row>
    <row r="54" spans="1:27" s="13" customFormat="1" ht="39.950000000000003" customHeight="1">
      <c r="A54" s="157"/>
      <c r="B54" s="43" t="s">
        <v>144</v>
      </c>
      <c r="C54" s="42" t="s">
        <v>51</v>
      </c>
      <c r="D54" s="29">
        <v>4</v>
      </c>
      <c r="E54" s="27">
        <v>2048.5</v>
      </c>
      <c r="F54" s="48">
        <f t="shared" si="4"/>
        <v>8194</v>
      </c>
      <c r="G54" s="48">
        <f t="shared" si="5"/>
        <v>9505.0399999999991</v>
      </c>
      <c r="H54" s="101"/>
      <c r="I54" s="49">
        <v>0</v>
      </c>
      <c r="J54" s="48">
        <v>0</v>
      </c>
      <c r="K54" s="113"/>
      <c r="L54" s="103"/>
      <c r="M54" s="101"/>
      <c r="N54" s="103"/>
      <c r="O54" s="101"/>
      <c r="P54" s="103"/>
      <c r="Q54" s="103"/>
      <c r="R54" s="103"/>
      <c r="S54" s="103"/>
      <c r="T54" s="103"/>
      <c r="U54" s="122"/>
      <c r="V54" s="122"/>
      <c r="W54" s="118"/>
    </row>
    <row r="55" spans="1:27" s="13" customFormat="1" ht="39.950000000000003" customHeight="1">
      <c r="A55" s="152"/>
      <c r="B55" s="43" t="s">
        <v>145</v>
      </c>
      <c r="C55" s="42" t="s">
        <v>51</v>
      </c>
      <c r="D55" s="29">
        <v>2</v>
      </c>
      <c r="E55" s="27">
        <v>71697</v>
      </c>
      <c r="F55" s="48">
        <f t="shared" si="4"/>
        <v>143394</v>
      </c>
      <c r="G55" s="48">
        <f t="shared" si="5"/>
        <v>166337.03999999998</v>
      </c>
      <c r="H55" s="106"/>
      <c r="I55" s="49">
        <v>0</v>
      </c>
      <c r="J55" s="48">
        <v>0</v>
      </c>
      <c r="K55" s="114"/>
      <c r="L55" s="107"/>
      <c r="M55" s="106"/>
      <c r="N55" s="107"/>
      <c r="O55" s="106"/>
      <c r="P55" s="107"/>
      <c r="Q55" s="107"/>
      <c r="R55" s="107"/>
      <c r="S55" s="107"/>
      <c r="T55" s="107"/>
      <c r="U55" s="122"/>
      <c r="V55" s="122"/>
      <c r="W55" s="118"/>
    </row>
    <row r="56" spans="1:27" s="13" customFormat="1" ht="102">
      <c r="A56" s="55">
        <v>43992</v>
      </c>
      <c r="B56" s="36" t="s">
        <v>166</v>
      </c>
      <c r="C56" s="37" t="s">
        <v>51</v>
      </c>
      <c r="D56" s="37">
        <v>300</v>
      </c>
      <c r="E56" s="39">
        <v>80.459999999999994</v>
      </c>
      <c r="F56" s="23">
        <f t="shared" ref="F56:F61" si="6">D56*E56</f>
        <v>24137.999999999996</v>
      </c>
      <c r="G56" s="23">
        <f t="shared" si="5"/>
        <v>28000.079999999994</v>
      </c>
      <c r="H56" s="36" t="s">
        <v>209</v>
      </c>
      <c r="I56" s="39">
        <v>0</v>
      </c>
      <c r="J56" s="46">
        <v>0</v>
      </c>
      <c r="K56" s="39">
        <f>F56*1.16</f>
        <v>28000.079999999994</v>
      </c>
      <c r="L56" s="36" t="s">
        <v>53</v>
      </c>
      <c r="M56" s="36" t="s">
        <v>47</v>
      </c>
      <c r="N56" s="37" t="s">
        <v>52</v>
      </c>
      <c r="O56" s="37" t="s">
        <v>19</v>
      </c>
      <c r="P56" s="37" t="s">
        <v>167</v>
      </c>
      <c r="Q56" s="37">
        <v>123048</v>
      </c>
      <c r="R56" s="44" t="s">
        <v>50</v>
      </c>
      <c r="S56" s="44" t="s">
        <v>50</v>
      </c>
      <c r="T56" s="37" t="s">
        <v>24</v>
      </c>
      <c r="U56" s="24" t="s">
        <v>178</v>
      </c>
      <c r="V56" s="25" t="s">
        <v>174</v>
      </c>
      <c r="W56" s="61" t="s">
        <v>267</v>
      </c>
    </row>
    <row r="57" spans="1:27" s="13" customFormat="1" ht="102">
      <c r="A57" s="50">
        <v>44012</v>
      </c>
      <c r="B57" s="43" t="s">
        <v>181</v>
      </c>
      <c r="C57" s="43" t="s">
        <v>51</v>
      </c>
      <c r="D57" s="43">
        <v>6</v>
      </c>
      <c r="E57" s="49">
        <v>40000</v>
      </c>
      <c r="F57" s="16">
        <f t="shared" si="6"/>
        <v>240000</v>
      </c>
      <c r="G57" s="16">
        <f t="shared" si="5"/>
        <v>278400</v>
      </c>
      <c r="H57" s="42" t="s">
        <v>209</v>
      </c>
      <c r="I57" s="49">
        <v>0</v>
      </c>
      <c r="J57" s="48">
        <v>0</v>
      </c>
      <c r="K57" s="49">
        <f>F57*1.16</f>
        <v>278400</v>
      </c>
      <c r="L57" s="43" t="s">
        <v>31</v>
      </c>
      <c r="M57" s="20" t="s">
        <v>30</v>
      </c>
      <c r="N57" s="43" t="s">
        <v>52</v>
      </c>
      <c r="O57" s="43" t="s">
        <v>19</v>
      </c>
      <c r="P57" s="43" t="s">
        <v>164</v>
      </c>
      <c r="Q57" s="43">
        <v>123589</v>
      </c>
      <c r="R57" s="59" t="s">
        <v>19</v>
      </c>
      <c r="S57" s="59" t="s">
        <v>19</v>
      </c>
      <c r="T57" s="43" t="s">
        <v>24</v>
      </c>
      <c r="U57" s="54" t="s">
        <v>179</v>
      </c>
      <c r="V57" s="54" t="s">
        <v>180</v>
      </c>
      <c r="W57" s="61" t="s">
        <v>267</v>
      </c>
    </row>
    <row r="58" spans="1:27" s="11" customFormat="1" ht="102">
      <c r="A58" s="50">
        <v>44013</v>
      </c>
      <c r="B58" s="42" t="s">
        <v>138</v>
      </c>
      <c r="C58" s="43" t="s">
        <v>51</v>
      </c>
      <c r="D58" s="43">
        <v>4</v>
      </c>
      <c r="E58" s="48">
        <v>20675</v>
      </c>
      <c r="F58" s="48">
        <f t="shared" si="6"/>
        <v>82700</v>
      </c>
      <c r="G58" s="16">
        <f t="shared" si="5"/>
        <v>95932</v>
      </c>
      <c r="H58" s="42" t="s">
        <v>209</v>
      </c>
      <c r="I58" s="49">
        <v>0</v>
      </c>
      <c r="J58" s="48">
        <v>0</v>
      </c>
      <c r="K58" s="49">
        <f>F58*1.16</f>
        <v>95932</v>
      </c>
      <c r="L58" s="42" t="s">
        <v>53</v>
      </c>
      <c r="M58" s="42" t="s">
        <v>47</v>
      </c>
      <c r="N58" s="43" t="s">
        <v>52</v>
      </c>
      <c r="O58" s="43" t="s">
        <v>19</v>
      </c>
      <c r="P58" s="43" t="s">
        <v>137</v>
      </c>
      <c r="Q58" s="43">
        <v>124473</v>
      </c>
      <c r="R58" s="34" t="s">
        <v>151</v>
      </c>
      <c r="S58" s="44" t="s">
        <v>151</v>
      </c>
      <c r="T58" s="43" t="s">
        <v>24</v>
      </c>
      <c r="U58" s="41" t="s">
        <v>153</v>
      </c>
      <c r="V58" s="41" t="s">
        <v>152</v>
      </c>
      <c r="W58" s="61" t="s">
        <v>267</v>
      </c>
    </row>
    <row r="59" spans="1:27" s="70" customFormat="1" ht="102">
      <c r="A59" s="66">
        <v>44027</v>
      </c>
      <c r="B59" s="63" t="s">
        <v>168</v>
      </c>
      <c r="C59" s="63" t="s">
        <v>51</v>
      </c>
      <c r="D59" s="63">
        <v>30</v>
      </c>
      <c r="E59" s="64">
        <v>779.8</v>
      </c>
      <c r="F59" s="16">
        <f t="shared" si="6"/>
        <v>23394</v>
      </c>
      <c r="G59" s="16">
        <f>F59</f>
        <v>23394</v>
      </c>
      <c r="H59" s="62" t="s">
        <v>209</v>
      </c>
      <c r="I59" s="64">
        <v>0</v>
      </c>
      <c r="J59" s="68">
        <v>0</v>
      </c>
      <c r="K59" s="64">
        <f>G59</f>
        <v>23394</v>
      </c>
      <c r="L59" s="62" t="s">
        <v>53</v>
      </c>
      <c r="M59" s="62" t="s">
        <v>47</v>
      </c>
      <c r="N59" s="63" t="s">
        <v>52</v>
      </c>
      <c r="O59" s="63" t="s">
        <v>19</v>
      </c>
      <c r="P59" s="63" t="s">
        <v>169</v>
      </c>
      <c r="Q59" s="63">
        <v>120128</v>
      </c>
      <c r="R59" s="20" t="s">
        <v>49</v>
      </c>
      <c r="S59" s="62" t="s">
        <v>50</v>
      </c>
      <c r="T59" s="63" t="s">
        <v>24</v>
      </c>
      <c r="U59" s="65" t="s">
        <v>176</v>
      </c>
      <c r="V59" s="65" t="s">
        <v>173</v>
      </c>
      <c r="W59" s="69" t="s">
        <v>267</v>
      </c>
      <c r="Z59" s="71"/>
    </row>
    <row r="60" spans="1:27" s="70" customFormat="1" ht="112.5" customHeight="1">
      <c r="A60" s="67">
        <v>44039</v>
      </c>
      <c r="B60" s="63" t="s">
        <v>165</v>
      </c>
      <c r="C60" s="63" t="s">
        <v>51</v>
      </c>
      <c r="D60" s="63">
        <v>50</v>
      </c>
      <c r="E60" s="64">
        <v>500</v>
      </c>
      <c r="F60" s="16">
        <f t="shared" si="6"/>
        <v>25000</v>
      </c>
      <c r="G60" s="16">
        <f>F60*1.16</f>
        <v>28999.999999999996</v>
      </c>
      <c r="H60" s="62" t="s">
        <v>209</v>
      </c>
      <c r="I60" s="64">
        <v>0</v>
      </c>
      <c r="J60" s="68">
        <v>0</v>
      </c>
      <c r="K60" s="64">
        <f>F60*1.16</f>
        <v>28999.999999999996</v>
      </c>
      <c r="L60" s="62" t="s">
        <v>53</v>
      </c>
      <c r="M60" s="62" t="s">
        <v>47</v>
      </c>
      <c r="N60" s="63" t="s">
        <v>52</v>
      </c>
      <c r="O60" s="63" t="s">
        <v>19</v>
      </c>
      <c r="P60" s="63" t="s">
        <v>137</v>
      </c>
      <c r="Q60" s="63">
        <v>124473</v>
      </c>
      <c r="R60" s="62" t="s">
        <v>222</v>
      </c>
      <c r="S60" s="62" t="s">
        <v>50</v>
      </c>
      <c r="T60" s="63" t="s">
        <v>24</v>
      </c>
      <c r="U60" s="65" t="s">
        <v>177</v>
      </c>
      <c r="V60" s="65" t="s">
        <v>175</v>
      </c>
      <c r="W60" s="69" t="s">
        <v>267</v>
      </c>
    </row>
    <row r="61" spans="1:27" s="73" customFormat="1" ht="30" customHeight="1">
      <c r="A61" s="155">
        <v>44005</v>
      </c>
      <c r="B61" s="72" t="s">
        <v>185</v>
      </c>
      <c r="C61" s="147" t="s">
        <v>51</v>
      </c>
      <c r="D61" s="15">
        <v>10000</v>
      </c>
      <c r="E61" s="64">
        <v>319.67</v>
      </c>
      <c r="F61" s="16">
        <f t="shared" si="6"/>
        <v>3196700</v>
      </c>
      <c r="G61" s="112">
        <f>SUM(F61:F68)*1.16</f>
        <v>15899441.399999999</v>
      </c>
      <c r="H61" s="147" t="s">
        <v>46</v>
      </c>
      <c r="I61" s="64">
        <v>0</v>
      </c>
      <c r="J61" s="68">
        <v>0</v>
      </c>
      <c r="K61" s="135">
        <f>SUM(F61:F68)*1.16</f>
        <v>15899441.399999999</v>
      </c>
      <c r="L61" s="117" t="s">
        <v>199</v>
      </c>
      <c r="M61" s="117" t="s">
        <v>200</v>
      </c>
      <c r="N61" s="117" t="s">
        <v>198</v>
      </c>
      <c r="O61" s="117" t="s">
        <v>93</v>
      </c>
      <c r="P61" s="147" t="s">
        <v>184</v>
      </c>
      <c r="Q61" s="147">
        <v>124394</v>
      </c>
      <c r="R61" s="115" t="s">
        <v>79</v>
      </c>
      <c r="S61" s="115" t="s">
        <v>79</v>
      </c>
      <c r="T61" s="147" t="s">
        <v>24</v>
      </c>
      <c r="U61" s="116" t="s">
        <v>196</v>
      </c>
      <c r="V61" s="110" t="s">
        <v>203</v>
      </c>
      <c r="W61" s="116" t="s">
        <v>194</v>
      </c>
    </row>
    <row r="62" spans="1:27" s="73" customFormat="1" ht="30" customHeight="1">
      <c r="A62" s="155"/>
      <c r="B62" s="72" t="s">
        <v>186</v>
      </c>
      <c r="C62" s="147"/>
      <c r="D62" s="15">
        <v>8500</v>
      </c>
      <c r="E62" s="64">
        <v>319.67</v>
      </c>
      <c r="F62" s="16">
        <f t="shared" ref="F62:F71" si="7">D62*E62</f>
        <v>2717195</v>
      </c>
      <c r="G62" s="113"/>
      <c r="H62" s="147"/>
      <c r="I62" s="64">
        <v>0</v>
      </c>
      <c r="J62" s="68">
        <v>0</v>
      </c>
      <c r="K62" s="135"/>
      <c r="L62" s="117"/>
      <c r="M62" s="117"/>
      <c r="N62" s="117"/>
      <c r="O62" s="117"/>
      <c r="P62" s="147"/>
      <c r="Q62" s="147"/>
      <c r="R62" s="115"/>
      <c r="S62" s="115"/>
      <c r="T62" s="147"/>
      <c r="U62" s="116"/>
      <c r="V62" s="104"/>
      <c r="W62" s="116"/>
    </row>
    <row r="63" spans="1:27" s="73" customFormat="1" ht="30" customHeight="1">
      <c r="A63" s="155"/>
      <c r="B63" s="72" t="s">
        <v>187</v>
      </c>
      <c r="C63" s="147"/>
      <c r="D63" s="15">
        <v>8500</v>
      </c>
      <c r="E63" s="64">
        <v>319.67</v>
      </c>
      <c r="F63" s="16">
        <f t="shared" si="7"/>
        <v>2717195</v>
      </c>
      <c r="G63" s="113"/>
      <c r="H63" s="147"/>
      <c r="I63" s="64">
        <v>0</v>
      </c>
      <c r="J63" s="68">
        <v>0</v>
      </c>
      <c r="K63" s="135"/>
      <c r="L63" s="117"/>
      <c r="M63" s="117"/>
      <c r="N63" s="117"/>
      <c r="O63" s="117"/>
      <c r="P63" s="147"/>
      <c r="Q63" s="147"/>
      <c r="R63" s="115"/>
      <c r="S63" s="115"/>
      <c r="T63" s="147"/>
      <c r="U63" s="110"/>
      <c r="V63" s="104" t="s">
        <v>193</v>
      </c>
      <c r="W63" s="116"/>
    </row>
    <row r="64" spans="1:27" s="73" customFormat="1" ht="30" customHeight="1">
      <c r="A64" s="155"/>
      <c r="B64" s="72" t="s">
        <v>188</v>
      </c>
      <c r="C64" s="147"/>
      <c r="D64" s="15">
        <v>6500</v>
      </c>
      <c r="E64" s="64">
        <v>232.6</v>
      </c>
      <c r="F64" s="16">
        <f t="shared" si="7"/>
        <v>1511900</v>
      </c>
      <c r="G64" s="113"/>
      <c r="H64" s="147"/>
      <c r="I64" s="64">
        <v>0</v>
      </c>
      <c r="J64" s="68">
        <v>0</v>
      </c>
      <c r="K64" s="135"/>
      <c r="L64" s="117"/>
      <c r="M64" s="117"/>
      <c r="N64" s="117"/>
      <c r="O64" s="117"/>
      <c r="P64" s="147"/>
      <c r="Q64" s="147"/>
      <c r="R64" s="115"/>
      <c r="S64" s="115"/>
      <c r="T64" s="147"/>
      <c r="U64" s="105" t="s">
        <v>197</v>
      </c>
      <c r="V64" s="104"/>
      <c r="W64" s="116"/>
    </row>
    <row r="65" spans="1:23" s="73" customFormat="1" ht="30" customHeight="1">
      <c r="A65" s="155"/>
      <c r="B65" s="72" t="s">
        <v>189</v>
      </c>
      <c r="C65" s="147"/>
      <c r="D65" s="15">
        <v>4500</v>
      </c>
      <c r="E65" s="64">
        <v>188.27</v>
      </c>
      <c r="F65" s="16">
        <f t="shared" si="7"/>
        <v>847215</v>
      </c>
      <c r="G65" s="113"/>
      <c r="H65" s="147"/>
      <c r="I65" s="64">
        <v>0</v>
      </c>
      <c r="J65" s="68">
        <v>0</v>
      </c>
      <c r="K65" s="135"/>
      <c r="L65" s="117"/>
      <c r="M65" s="117"/>
      <c r="N65" s="117"/>
      <c r="O65" s="117"/>
      <c r="P65" s="147"/>
      <c r="Q65" s="147"/>
      <c r="R65" s="115"/>
      <c r="S65" s="115"/>
      <c r="T65" s="147"/>
      <c r="U65" s="110"/>
      <c r="V65" s="104" t="s">
        <v>202</v>
      </c>
      <c r="W65" s="116"/>
    </row>
    <row r="66" spans="1:23" s="73" customFormat="1" ht="30" customHeight="1">
      <c r="A66" s="155"/>
      <c r="B66" s="72" t="s">
        <v>190</v>
      </c>
      <c r="C66" s="147"/>
      <c r="D66" s="15">
        <v>4000</v>
      </c>
      <c r="E66" s="64">
        <v>188.27</v>
      </c>
      <c r="F66" s="16">
        <f t="shared" si="7"/>
        <v>753080</v>
      </c>
      <c r="G66" s="113"/>
      <c r="H66" s="147"/>
      <c r="I66" s="64">
        <v>0</v>
      </c>
      <c r="J66" s="68">
        <v>0</v>
      </c>
      <c r="K66" s="135"/>
      <c r="L66" s="117"/>
      <c r="M66" s="117"/>
      <c r="N66" s="117"/>
      <c r="O66" s="117"/>
      <c r="P66" s="147"/>
      <c r="Q66" s="147"/>
      <c r="R66" s="115"/>
      <c r="S66" s="115"/>
      <c r="T66" s="147"/>
      <c r="U66" s="105" t="s">
        <v>195</v>
      </c>
      <c r="V66" s="104"/>
      <c r="W66" s="116"/>
    </row>
    <row r="67" spans="1:23" s="73" customFormat="1" ht="30" customHeight="1">
      <c r="A67" s="155"/>
      <c r="B67" s="72" t="s">
        <v>191</v>
      </c>
      <c r="C67" s="147"/>
      <c r="D67" s="15">
        <v>4000</v>
      </c>
      <c r="E67" s="64">
        <v>151.01</v>
      </c>
      <c r="F67" s="16">
        <f t="shared" si="7"/>
        <v>604040</v>
      </c>
      <c r="G67" s="113"/>
      <c r="H67" s="147"/>
      <c r="I67" s="64">
        <v>0</v>
      </c>
      <c r="J67" s="68">
        <v>0</v>
      </c>
      <c r="K67" s="135"/>
      <c r="L67" s="117"/>
      <c r="M67" s="117"/>
      <c r="N67" s="117"/>
      <c r="O67" s="117"/>
      <c r="P67" s="147"/>
      <c r="Q67" s="147"/>
      <c r="R67" s="115"/>
      <c r="S67" s="115"/>
      <c r="T67" s="147"/>
      <c r="U67" s="116"/>
      <c r="V67" s="104"/>
      <c r="W67" s="116"/>
    </row>
    <row r="68" spans="1:23" s="73" customFormat="1" ht="30" customHeight="1">
      <c r="A68" s="155"/>
      <c r="B68" s="72" t="s">
        <v>192</v>
      </c>
      <c r="C68" s="147"/>
      <c r="D68" s="15">
        <v>9000</v>
      </c>
      <c r="E68" s="64">
        <v>151.01</v>
      </c>
      <c r="F68" s="16">
        <f t="shared" si="7"/>
        <v>1359090</v>
      </c>
      <c r="G68" s="114"/>
      <c r="H68" s="147"/>
      <c r="I68" s="64">
        <v>0</v>
      </c>
      <c r="J68" s="68">
        <v>0</v>
      </c>
      <c r="K68" s="135"/>
      <c r="L68" s="117"/>
      <c r="M68" s="117"/>
      <c r="N68" s="117"/>
      <c r="O68" s="117"/>
      <c r="P68" s="147"/>
      <c r="Q68" s="147"/>
      <c r="R68" s="115"/>
      <c r="S68" s="115"/>
      <c r="T68" s="147"/>
      <c r="U68" s="116"/>
      <c r="V68" s="105"/>
      <c r="W68" s="116"/>
    </row>
    <row r="69" spans="1:23" s="81" customFormat="1" ht="112.5" customHeight="1">
      <c r="A69" s="66">
        <v>43979</v>
      </c>
      <c r="B69" s="20" t="s">
        <v>223</v>
      </c>
      <c r="C69" s="76" t="s">
        <v>51</v>
      </c>
      <c r="D69" s="76">
        <v>4</v>
      </c>
      <c r="E69" s="77">
        <v>2828</v>
      </c>
      <c r="F69" s="78">
        <f t="shared" si="7"/>
        <v>11312</v>
      </c>
      <c r="G69" s="78">
        <f>F69*1.16</f>
        <v>13121.919999999998</v>
      </c>
      <c r="H69" s="62" t="s">
        <v>209</v>
      </c>
      <c r="I69" s="64">
        <v>0</v>
      </c>
      <c r="J69" s="68">
        <v>0</v>
      </c>
      <c r="K69" s="79">
        <f>F69*1.16</f>
        <v>13121.919999999998</v>
      </c>
      <c r="L69" s="62" t="s">
        <v>53</v>
      </c>
      <c r="M69" s="62" t="s">
        <v>47</v>
      </c>
      <c r="N69" s="76" t="s">
        <v>52</v>
      </c>
      <c r="O69" s="76" t="s">
        <v>224</v>
      </c>
      <c r="P69" s="76" t="s">
        <v>119</v>
      </c>
      <c r="Q69" s="63">
        <v>124019</v>
      </c>
      <c r="R69" s="63" t="s">
        <v>79</v>
      </c>
      <c r="S69" s="63" t="s">
        <v>79</v>
      </c>
      <c r="T69" s="80" t="s">
        <v>24</v>
      </c>
      <c r="U69" s="65" t="s">
        <v>238</v>
      </c>
      <c r="V69" s="65" t="s">
        <v>237</v>
      </c>
      <c r="W69" s="65" t="s">
        <v>237</v>
      </c>
    </row>
    <row r="70" spans="1:23" s="81" customFormat="1" ht="62.25" customHeight="1">
      <c r="A70" s="140">
        <v>43978</v>
      </c>
      <c r="B70" s="18" t="s">
        <v>227</v>
      </c>
      <c r="C70" s="162" t="s">
        <v>51</v>
      </c>
      <c r="D70" s="82">
        <v>4</v>
      </c>
      <c r="E70" s="83">
        <v>2828</v>
      </c>
      <c r="F70" s="78">
        <f t="shared" si="7"/>
        <v>11312</v>
      </c>
      <c r="G70" s="163">
        <f>SUM(F70:F71)*1.16</f>
        <v>19849.919999999998</v>
      </c>
      <c r="H70" s="160" t="s">
        <v>209</v>
      </c>
      <c r="I70" s="64">
        <v>0</v>
      </c>
      <c r="J70" s="68">
        <v>0</v>
      </c>
      <c r="K70" s="112">
        <f>SUM(F70:F71)*1.16</f>
        <v>19849.919999999998</v>
      </c>
      <c r="L70" s="165" t="s">
        <v>53</v>
      </c>
      <c r="M70" s="167" t="s">
        <v>47</v>
      </c>
      <c r="N70" s="160" t="s">
        <v>52</v>
      </c>
      <c r="O70" s="160" t="s">
        <v>19</v>
      </c>
      <c r="P70" s="160" t="s">
        <v>119</v>
      </c>
      <c r="Q70" s="160">
        <v>124019</v>
      </c>
      <c r="R70" s="102" t="s">
        <v>79</v>
      </c>
      <c r="S70" s="102" t="s">
        <v>79</v>
      </c>
      <c r="T70" s="160" t="s">
        <v>24</v>
      </c>
      <c r="U70" s="156" t="s">
        <v>240</v>
      </c>
      <c r="V70" s="158" t="s">
        <v>237</v>
      </c>
      <c r="W70" s="158" t="s">
        <v>237</v>
      </c>
    </row>
    <row r="71" spans="1:23" s="81" customFormat="1" ht="69" customHeight="1">
      <c r="A71" s="140"/>
      <c r="B71" s="18" t="s">
        <v>228</v>
      </c>
      <c r="C71" s="162"/>
      <c r="D71" s="76">
        <v>1</v>
      </c>
      <c r="E71" s="83">
        <v>5800</v>
      </c>
      <c r="F71" s="78">
        <f t="shared" si="7"/>
        <v>5800</v>
      </c>
      <c r="G71" s="164"/>
      <c r="H71" s="161"/>
      <c r="I71" s="64">
        <v>0</v>
      </c>
      <c r="J71" s="68">
        <v>0</v>
      </c>
      <c r="K71" s="114"/>
      <c r="L71" s="166"/>
      <c r="M71" s="168"/>
      <c r="N71" s="161"/>
      <c r="O71" s="161"/>
      <c r="P71" s="161"/>
      <c r="Q71" s="161"/>
      <c r="R71" s="107"/>
      <c r="S71" s="107"/>
      <c r="T71" s="161"/>
      <c r="U71" s="156"/>
      <c r="V71" s="159"/>
      <c r="W71" s="159"/>
    </row>
    <row r="72" spans="1:23" s="81" customFormat="1" ht="102">
      <c r="A72" s="84">
        <v>44027</v>
      </c>
      <c r="B72" s="74" t="s">
        <v>229</v>
      </c>
      <c r="C72" s="76" t="s">
        <v>51</v>
      </c>
      <c r="D72" s="82">
        <v>1005</v>
      </c>
      <c r="E72" s="83">
        <v>110</v>
      </c>
      <c r="F72" s="78">
        <f t="shared" ref="F72:F78" si="8">D72*E72</f>
        <v>110550</v>
      </c>
      <c r="G72" s="85">
        <f t="shared" ref="G72:G78" si="9">F72*1.16</f>
        <v>128237.99999999999</v>
      </c>
      <c r="H72" s="62" t="s">
        <v>209</v>
      </c>
      <c r="I72" s="64">
        <v>0</v>
      </c>
      <c r="J72" s="68">
        <v>0</v>
      </c>
      <c r="K72" s="86">
        <f t="shared" ref="K72:K76" si="10">F72*1.16</f>
        <v>128237.99999999999</v>
      </c>
      <c r="L72" s="87" t="s">
        <v>53</v>
      </c>
      <c r="M72" s="88" t="s">
        <v>47</v>
      </c>
      <c r="N72" s="76" t="s">
        <v>52</v>
      </c>
      <c r="O72" s="76" t="s">
        <v>19</v>
      </c>
      <c r="P72" s="76" t="s">
        <v>225</v>
      </c>
      <c r="Q72" s="76">
        <v>124119</v>
      </c>
      <c r="R72" s="63" t="s">
        <v>79</v>
      </c>
      <c r="S72" s="63" t="s">
        <v>79</v>
      </c>
      <c r="T72" s="80" t="s">
        <v>24</v>
      </c>
      <c r="U72" s="24" t="s">
        <v>269</v>
      </c>
      <c r="V72" s="65" t="s">
        <v>242</v>
      </c>
      <c r="W72" s="65" t="s">
        <v>242</v>
      </c>
    </row>
    <row r="73" spans="1:23" s="81" customFormat="1" ht="102">
      <c r="A73" s="84">
        <v>44007</v>
      </c>
      <c r="B73" s="89" t="s">
        <v>229</v>
      </c>
      <c r="C73" s="76" t="s">
        <v>51</v>
      </c>
      <c r="D73" s="76">
        <v>360</v>
      </c>
      <c r="E73" s="83">
        <v>110</v>
      </c>
      <c r="F73" s="78">
        <f t="shared" si="8"/>
        <v>39600</v>
      </c>
      <c r="G73" s="78">
        <f t="shared" si="9"/>
        <v>45936</v>
      </c>
      <c r="H73" s="62" t="s">
        <v>209</v>
      </c>
      <c r="I73" s="64">
        <v>0</v>
      </c>
      <c r="J73" s="68">
        <v>0</v>
      </c>
      <c r="K73" s="79">
        <f t="shared" si="10"/>
        <v>45936</v>
      </c>
      <c r="L73" s="75" t="s">
        <v>53</v>
      </c>
      <c r="M73" s="88" t="s">
        <v>47</v>
      </c>
      <c r="N73" s="76" t="s">
        <v>52</v>
      </c>
      <c r="O73" s="76" t="s">
        <v>19</v>
      </c>
      <c r="P73" s="76" t="s">
        <v>225</v>
      </c>
      <c r="Q73" s="76">
        <v>124119</v>
      </c>
      <c r="R73" s="63" t="s">
        <v>79</v>
      </c>
      <c r="S73" s="63" t="s">
        <v>79</v>
      </c>
      <c r="T73" s="90" t="s">
        <v>24</v>
      </c>
      <c r="U73" s="65" t="s">
        <v>234</v>
      </c>
      <c r="V73" s="65" t="s">
        <v>251</v>
      </c>
      <c r="W73" s="65" t="s">
        <v>251</v>
      </c>
    </row>
    <row r="74" spans="1:23" s="81" customFormat="1" ht="132" customHeight="1">
      <c r="A74" s="91">
        <v>43978</v>
      </c>
      <c r="B74" s="80" t="s">
        <v>226</v>
      </c>
      <c r="C74" s="76" t="s">
        <v>51</v>
      </c>
      <c r="D74" s="82">
        <v>1000</v>
      </c>
      <c r="E74" s="83">
        <v>65</v>
      </c>
      <c r="F74" s="78">
        <f t="shared" si="8"/>
        <v>65000</v>
      </c>
      <c r="G74" s="78">
        <f t="shared" si="9"/>
        <v>75400</v>
      </c>
      <c r="H74" s="62" t="s">
        <v>209</v>
      </c>
      <c r="I74" s="64">
        <v>0</v>
      </c>
      <c r="J74" s="68">
        <v>0</v>
      </c>
      <c r="K74" s="92">
        <f t="shared" si="10"/>
        <v>75400</v>
      </c>
      <c r="L74" s="75" t="s">
        <v>53</v>
      </c>
      <c r="M74" s="88" t="s">
        <v>47</v>
      </c>
      <c r="N74" s="76" t="s">
        <v>52</v>
      </c>
      <c r="O74" s="76" t="s">
        <v>19</v>
      </c>
      <c r="P74" s="63" t="s">
        <v>167</v>
      </c>
      <c r="Q74" s="63" t="s">
        <v>270</v>
      </c>
      <c r="R74" s="63" t="s">
        <v>79</v>
      </c>
      <c r="S74" s="63" t="s">
        <v>79</v>
      </c>
      <c r="T74" s="93" t="s">
        <v>24</v>
      </c>
      <c r="U74" s="24" t="s">
        <v>268</v>
      </c>
      <c r="V74" s="65" t="s">
        <v>252</v>
      </c>
      <c r="W74" s="65" t="s">
        <v>267</v>
      </c>
    </row>
    <row r="75" spans="1:23" s="81" customFormat="1" ht="102">
      <c r="A75" s="94">
        <v>44118</v>
      </c>
      <c r="B75" s="76" t="s">
        <v>229</v>
      </c>
      <c r="C75" s="76" t="s">
        <v>51</v>
      </c>
      <c r="D75" s="82">
        <v>1032</v>
      </c>
      <c r="E75" s="83">
        <v>110</v>
      </c>
      <c r="F75" s="78">
        <f t="shared" si="8"/>
        <v>113520</v>
      </c>
      <c r="G75" s="78">
        <f t="shared" si="9"/>
        <v>131683.19999999998</v>
      </c>
      <c r="H75" s="62" t="s">
        <v>209</v>
      </c>
      <c r="I75" s="64">
        <v>0</v>
      </c>
      <c r="J75" s="64">
        <v>0</v>
      </c>
      <c r="K75" s="79">
        <f t="shared" si="10"/>
        <v>131683.19999999998</v>
      </c>
      <c r="L75" s="75" t="s">
        <v>53</v>
      </c>
      <c r="M75" s="88" t="s">
        <v>47</v>
      </c>
      <c r="N75" s="76" t="s">
        <v>52</v>
      </c>
      <c r="O75" s="76" t="s">
        <v>19</v>
      </c>
      <c r="P75" s="76" t="s">
        <v>225</v>
      </c>
      <c r="Q75" s="76">
        <v>124119</v>
      </c>
      <c r="R75" s="63" t="s">
        <v>79</v>
      </c>
      <c r="S75" s="63" t="s">
        <v>79</v>
      </c>
      <c r="T75" s="90" t="s">
        <v>24</v>
      </c>
      <c r="U75" s="65" t="s">
        <v>247</v>
      </c>
      <c r="V75" s="65" t="s">
        <v>253</v>
      </c>
      <c r="W75" s="65" t="s">
        <v>253</v>
      </c>
    </row>
    <row r="76" spans="1:23" s="81" customFormat="1" ht="102">
      <c r="A76" s="66">
        <v>44057</v>
      </c>
      <c r="B76" s="63" t="s">
        <v>229</v>
      </c>
      <c r="C76" s="63" t="s">
        <v>51</v>
      </c>
      <c r="D76" s="63">
        <v>930</v>
      </c>
      <c r="E76" s="83">
        <v>110</v>
      </c>
      <c r="F76" s="78">
        <f t="shared" si="8"/>
        <v>102300</v>
      </c>
      <c r="G76" s="78">
        <f t="shared" si="9"/>
        <v>118667.99999999999</v>
      </c>
      <c r="H76" s="62" t="s">
        <v>209</v>
      </c>
      <c r="I76" s="64">
        <v>0</v>
      </c>
      <c r="J76" s="64">
        <v>0</v>
      </c>
      <c r="K76" s="92">
        <f t="shared" si="10"/>
        <v>118667.99999999999</v>
      </c>
      <c r="L76" s="75" t="s">
        <v>53</v>
      </c>
      <c r="M76" s="88" t="s">
        <v>47</v>
      </c>
      <c r="N76" s="76" t="s">
        <v>52</v>
      </c>
      <c r="O76" s="76" t="s">
        <v>19</v>
      </c>
      <c r="P76" s="76" t="s">
        <v>225</v>
      </c>
      <c r="Q76" s="76">
        <v>124119</v>
      </c>
      <c r="R76" s="63" t="s">
        <v>79</v>
      </c>
      <c r="S76" s="63" t="s">
        <v>79</v>
      </c>
      <c r="T76" s="90" t="s">
        <v>24</v>
      </c>
      <c r="U76" s="65" t="s">
        <v>246</v>
      </c>
      <c r="V76" s="65" t="s">
        <v>248</v>
      </c>
      <c r="W76" s="65" t="s">
        <v>248</v>
      </c>
    </row>
    <row r="77" spans="1:23" s="81" customFormat="1" ht="102">
      <c r="A77" s="94">
        <v>44182</v>
      </c>
      <c r="B77" s="75" t="s">
        <v>230</v>
      </c>
      <c r="C77" s="76" t="s">
        <v>51</v>
      </c>
      <c r="D77" s="82">
        <v>44</v>
      </c>
      <c r="E77" s="83">
        <v>9500</v>
      </c>
      <c r="F77" s="78">
        <f t="shared" si="8"/>
        <v>418000</v>
      </c>
      <c r="G77" s="78">
        <f t="shared" si="9"/>
        <v>484879.99999999994</v>
      </c>
      <c r="H77" s="62" t="s">
        <v>209</v>
      </c>
      <c r="I77" s="64">
        <v>0</v>
      </c>
      <c r="J77" s="68">
        <v>0</v>
      </c>
      <c r="K77" s="92">
        <f>F77*1.16</f>
        <v>484879.99999999994</v>
      </c>
      <c r="L77" s="76" t="s">
        <v>52</v>
      </c>
      <c r="M77" s="88" t="s">
        <v>30</v>
      </c>
      <c r="N77" s="76" t="s">
        <v>52</v>
      </c>
      <c r="O77" s="76" t="s">
        <v>19</v>
      </c>
      <c r="P77" s="75" t="s">
        <v>231</v>
      </c>
      <c r="Q77" s="76">
        <v>124507</v>
      </c>
      <c r="R77" s="74" t="s">
        <v>49</v>
      </c>
      <c r="S77" s="75" t="s">
        <v>50</v>
      </c>
      <c r="T77" s="90" t="s">
        <v>24</v>
      </c>
      <c r="U77" s="65" t="s">
        <v>236</v>
      </c>
      <c r="V77" s="65" t="s">
        <v>235</v>
      </c>
      <c r="W77" s="95" t="s">
        <v>267</v>
      </c>
    </row>
    <row r="78" spans="1:23" s="81" customFormat="1" ht="102">
      <c r="A78" s="94">
        <v>43944</v>
      </c>
      <c r="B78" s="76" t="s">
        <v>232</v>
      </c>
      <c r="C78" s="76" t="s">
        <v>51</v>
      </c>
      <c r="D78" s="76">
        <v>800</v>
      </c>
      <c r="E78" s="83">
        <v>9.5</v>
      </c>
      <c r="F78" s="83">
        <f t="shared" si="8"/>
        <v>7600</v>
      </c>
      <c r="G78" s="83">
        <f t="shared" si="9"/>
        <v>8816</v>
      </c>
      <c r="H78" s="62" t="s">
        <v>209</v>
      </c>
      <c r="I78" s="64">
        <v>0</v>
      </c>
      <c r="J78" s="68">
        <v>0</v>
      </c>
      <c r="K78" s="92">
        <f>F78*1.16</f>
        <v>8816</v>
      </c>
      <c r="L78" s="74" t="s">
        <v>53</v>
      </c>
      <c r="M78" s="88" t="s">
        <v>47</v>
      </c>
      <c r="N78" s="76" t="s">
        <v>52</v>
      </c>
      <c r="O78" s="76" t="s">
        <v>19</v>
      </c>
      <c r="P78" s="76" t="s">
        <v>119</v>
      </c>
      <c r="Q78" s="76">
        <v>124019</v>
      </c>
      <c r="R78" s="76" t="s">
        <v>19</v>
      </c>
      <c r="S78" s="76" t="s">
        <v>19</v>
      </c>
      <c r="T78" s="90" t="s">
        <v>24</v>
      </c>
      <c r="U78" s="65" t="s">
        <v>239</v>
      </c>
      <c r="V78" s="65" t="s">
        <v>241</v>
      </c>
      <c r="W78" s="95" t="s">
        <v>267</v>
      </c>
    </row>
    <row r="79" spans="1:23" s="81" customFormat="1" ht="102">
      <c r="A79" s="66">
        <v>44085</v>
      </c>
      <c r="B79" s="63" t="s">
        <v>243</v>
      </c>
      <c r="C79" s="63" t="s">
        <v>51</v>
      </c>
      <c r="D79" s="63">
        <v>930</v>
      </c>
      <c r="E79" s="79">
        <v>110</v>
      </c>
      <c r="F79" s="92">
        <f t="shared" ref="F79" si="11">D79*E79</f>
        <v>102300</v>
      </c>
      <c r="G79" s="92">
        <f t="shared" ref="G79" si="12">F79*1.16</f>
        <v>118667.99999999999</v>
      </c>
      <c r="H79" s="62" t="s">
        <v>209</v>
      </c>
      <c r="I79" s="64">
        <v>0</v>
      </c>
      <c r="J79" s="64">
        <v>0</v>
      </c>
      <c r="K79" s="92">
        <f t="shared" ref="K79" si="13">F79*1.16</f>
        <v>118667.99999999999</v>
      </c>
      <c r="L79" s="75" t="s">
        <v>53</v>
      </c>
      <c r="M79" s="88" t="s">
        <v>47</v>
      </c>
      <c r="N79" s="76" t="s">
        <v>52</v>
      </c>
      <c r="O79" s="76" t="s">
        <v>19</v>
      </c>
      <c r="P79" s="76" t="s">
        <v>225</v>
      </c>
      <c r="Q79" s="76">
        <v>124119</v>
      </c>
      <c r="R79" s="63" t="s">
        <v>79</v>
      </c>
      <c r="S79" s="63" t="s">
        <v>79</v>
      </c>
      <c r="T79" s="90" t="s">
        <v>24</v>
      </c>
      <c r="U79" s="65" t="s">
        <v>249</v>
      </c>
      <c r="V79" s="65" t="s">
        <v>250</v>
      </c>
      <c r="W79" s="65" t="s">
        <v>250</v>
      </c>
    </row>
    <row r="83" spans="7:11">
      <c r="G83" s="26"/>
      <c r="K83" s="57"/>
    </row>
    <row r="84" spans="7:11">
      <c r="G84" s="26"/>
      <c r="K84" s="57"/>
    </row>
  </sheetData>
  <mergeCells count="283">
    <mergeCell ref="W26:W27"/>
    <mergeCell ref="S61:S68"/>
    <mergeCell ref="W61:W68"/>
    <mergeCell ref="T61:T68"/>
    <mergeCell ref="M61:M68"/>
    <mergeCell ref="N61:N68"/>
    <mergeCell ref="W70:W71"/>
    <mergeCell ref="S70:S71"/>
    <mergeCell ref="T70:T71"/>
    <mergeCell ref="A70:A71"/>
    <mergeCell ref="C70:C71"/>
    <mergeCell ref="G70:G71"/>
    <mergeCell ref="H70:H71"/>
    <mergeCell ref="K70:K71"/>
    <mergeCell ref="L70:L71"/>
    <mergeCell ref="M70:M71"/>
    <mergeCell ref="N70:N71"/>
    <mergeCell ref="O70:O71"/>
    <mergeCell ref="P70:P71"/>
    <mergeCell ref="Q70:Q71"/>
    <mergeCell ref="R70:R71"/>
    <mergeCell ref="V70:V71"/>
    <mergeCell ref="U70:U71"/>
    <mergeCell ref="T37:T38"/>
    <mergeCell ref="Q37:Q38"/>
    <mergeCell ref="U50:U55"/>
    <mergeCell ref="M50:M55"/>
    <mergeCell ref="N50:N55"/>
    <mergeCell ref="T50:T55"/>
    <mergeCell ref="O50:O55"/>
    <mergeCell ref="P50:P55"/>
    <mergeCell ref="P39:P46"/>
    <mergeCell ref="Q39:Q46"/>
    <mergeCell ref="Q61:Q68"/>
    <mergeCell ref="V31:V33"/>
    <mergeCell ref="U31:U33"/>
    <mergeCell ref="O31:O33"/>
    <mergeCell ref="P61:P68"/>
    <mergeCell ref="A47:A48"/>
    <mergeCell ref="B47:B48"/>
    <mergeCell ref="C47:C48"/>
    <mergeCell ref="D47:D48"/>
    <mergeCell ref="E47:E48"/>
    <mergeCell ref="F47:F48"/>
    <mergeCell ref="G47:G48"/>
    <mergeCell ref="H47:H48"/>
    <mergeCell ref="I47:I48"/>
    <mergeCell ref="C61:C68"/>
    <mergeCell ref="A61:A68"/>
    <mergeCell ref="G61:G68"/>
    <mergeCell ref="K61:K68"/>
    <mergeCell ref="L61:L68"/>
    <mergeCell ref="V50:V55"/>
    <mergeCell ref="A50:A55"/>
    <mergeCell ref="M39:M46"/>
    <mergeCell ref="N39:N46"/>
    <mergeCell ref="O39:O46"/>
    <mergeCell ref="A39:A46"/>
    <mergeCell ref="G39:G46"/>
    <mergeCell ref="H39:H46"/>
    <mergeCell ref="I45:I46"/>
    <mergeCell ref="J45:J46"/>
    <mergeCell ref="K39:K46"/>
    <mergeCell ref="L39:L46"/>
    <mergeCell ref="I39:I40"/>
    <mergeCell ref="J39:J40"/>
    <mergeCell ref="I41:I42"/>
    <mergeCell ref="J41:J42"/>
    <mergeCell ref="H61:H68"/>
    <mergeCell ref="W21:W22"/>
    <mergeCell ref="W37:W38"/>
    <mergeCell ref="S24:S25"/>
    <mergeCell ref="T24:T25"/>
    <mergeCell ref="W24:W25"/>
    <mergeCell ref="V37:V38"/>
    <mergeCell ref="W31:W33"/>
    <mergeCell ref="A31:A33"/>
    <mergeCell ref="U24:U25"/>
    <mergeCell ref="U26:U27"/>
    <mergeCell ref="T26:T27"/>
    <mergeCell ref="U21:U22"/>
    <mergeCell ref="V21:V22"/>
    <mergeCell ref="T21:T22"/>
    <mergeCell ref="R24:R25"/>
    <mergeCell ref="R26:R27"/>
    <mergeCell ref="Q26:Q27"/>
    <mergeCell ref="L24:L25"/>
    <mergeCell ref="M24:M25"/>
    <mergeCell ref="N24:N25"/>
    <mergeCell ref="P26:P27"/>
    <mergeCell ref="O26:O27"/>
    <mergeCell ref="N26:N27"/>
    <mergeCell ref="A15:A18"/>
    <mergeCell ref="C31:C32"/>
    <mergeCell ref="C15:C18"/>
    <mergeCell ref="A19:A20"/>
    <mergeCell ref="I15:I18"/>
    <mergeCell ref="K31:K33"/>
    <mergeCell ref="O19:O20"/>
    <mergeCell ref="P19:P20"/>
    <mergeCell ref="Q19:Q20"/>
    <mergeCell ref="H24:H25"/>
    <mergeCell ref="A26:A27"/>
    <mergeCell ref="A24:A25"/>
    <mergeCell ref="I24:I25"/>
    <mergeCell ref="Q21:Q22"/>
    <mergeCell ref="J15:J18"/>
    <mergeCell ref="K15:K18"/>
    <mergeCell ref="K19:K20"/>
    <mergeCell ref="I26:I27"/>
    <mergeCell ref="K24:K25"/>
    <mergeCell ref="P24:P25"/>
    <mergeCell ref="K21:K22"/>
    <mergeCell ref="L26:L27"/>
    <mergeCell ref="O24:O25"/>
    <mergeCell ref="Q24:Q25"/>
    <mergeCell ref="S26:S27"/>
    <mergeCell ref="L19:L20"/>
    <mergeCell ref="M19:M20"/>
    <mergeCell ref="A37:A38"/>
    <mergeCell ref="C37:C38"/>
    <mergeCell ref="G37:G38"/>
    <mergeCell ref="I37:I38"/>
    <mergeCell ref="J37:J38"/>
    <mergeCell ref="H37:H38"/>
    <mergeCell ref="K37:K38"/>
    <mergeCell ref="L37:L38"/>
    <mergeCell ref="M37:M38"/>
    <mergeCell ref="B26:B27"/>
    <mergeCell ref="B24:B25"/>
    <mergeCell ref="C24:C25"/>
    <mergeCell ref="D24:D25"/>
    <mergeCell ref="E24:E25"/>
    <mergeCell ref="F24:F25"/>
    <mergeCell ref="G24:G25"/>
    <mergeCell ref="N37:N38"/>
    <mergeCell ref="O37:O38"/>
    <mergeCell ref="P37:P38"/>
    <mergeCell ref="C21:C22"/>
    <mergeCell ref="W6:W7"/>
    <mergeCell ref="P6:P7"/>
    <mergeCell ref="Q6:Q7"/>
    <mergeCell ref="T6:T7"/>
    <mergeCell ref="U6:U7"/>
    <mergeCell ref="V6:V7"/>
    <mergeCell ref="T19:T20"/>
    <mergeCell ref="U19:U20"/>
    <mergeCell ref="V19:V20"/>
    <mergeCell ref="W19:W20"/>
    <mergeCell ref="W15:W18"/>
    <mergeCell ref="V15:V18"/>
    <mergeCell ref="U15:U18"/>
    <mergeCell ref="S19:S20"/>
    <mergeCell ref="T15:T18"/>
    <mergeCell ref="P15:P18"/>
    <mergeCell ref="Q15:Q18"/>
    <mergeCell ref="M15:M18"/>
    <mergeCell ref="N15:N18"/>
    <mergeCell ref="O15:O18"/>
    <mergeCell ref="O6:O7"/>
    <mergeCell ref="L15:L18"/>
    <mergeCell ref="N19:N20"/>
    <mergeCell ref="B31:B32"/>
    <mergeCell ref="F31:F32"/>
    <mergeCell ref="D31:D32"/>
    <mergeCell ref="E31:E32"/>
    <mergeCell ref="G31:G32"/>
    <mergeCell ref="J31:J32"/>
    <mergeCell ref="C19:C20"/>
    <mergeCell ref="I19:I20"/>
    <mergeCell ref="J19:J20"/>
    <mergeCell ref="H19:H20"/>
    <mergeCell ref="J24:J25"/>
    <mergeCell ref="G26:G27"/>
    <mergeCell ref="F26:F27"/>
    <mergeCell ref="E26:E27"/>
    <mergeCell ref="D26:D27"/>
    <mergeCell ref="C26:C27"/>
    <mergeCell ref="H15:H18"/>
    <mergeCell ref="A1:W1"/>
    <mergeCell ref="A2:W2"/>
    <mergeCell ref="W8:W14"/>
    <mergeCell ref="U8:U14"/>
    <mergeCell ref="L8:L14"/>
    <mergeCell ref="M8:M14"/>
    <mergeCell ref="N8:N14"/>
    <mergeCell ref="T8:T14"/>
    <mergeCell ref="V8:V14"/>
    <mergeCell ref="C8:C14"/>
    <mergeCell ref="A8:A14"/>
    <mergeCell ref="K8:K14"/>
    <mergeCell ref="H8:H14"/>
    <mergeCell ref="S8:S14"/>
    <mergeCell ref="Q8:Q14"/>
    <mergeCell ref="H6:H7"/>
    <mergeCell ref="C6:C7"/>
    <mergeCell ref="A6:A7"/>
    <mergeCell ref="I6:I7"/>
    <mergeCell ref="J6:J7"/>
    <mergeCell ref="K6:K7"/>
    <mergeCell ref="L6:L7"/>
    <mergeCell ref="M6:M7"/>
    <mergeCell ref="N6:N7"/>
    <mergeCell ref="M26:M27"/>
    <mergeCell ref="K28:K29"/>
    <mergeCell ref="M28:M30"/>
    <mergeCell ref="N28:N30"/>
    <mergeCell ref="O28:O30"/>
    <mergeCell ref="P28:P30"/>
    <mergeCell ref="K26:K27"/>
    <mergeCell ref="J26:J27"/>
    <mergeCell ref="L50:L55"/>
    <mergeCell ref="J28:J30"/>
    <mergeCell ref="L28:L30"/>
    <mergeCell ref="J47:J48"/>
    <mergeCell ref="K47:K48"/>
    <mergeCell ref="L47:L48"/>
    <mergeCell ref="M47:M48"/>
    <mergeCell ref="N47:N48"/>
    <mergeCell ref="O47:O48"/>
    <mergeCell ref="P47:P48"/>
    <mergeCell ref="P31:P33"/>
    <mergeCell ref="L31:L33"/>
    <mergeCell ref="M31:M33"/>
    <mergeCell ref="N31:N33"/>
    <mergeCell ref="J43:J44"/>
    <mergeCell ref="D28:D29"/>
    <mergeCell ref="E28:E29"/>
    <mergeCell ref="F28:F29"/>
    <mergeCell ref="G28:G29"/>
    <mergeCell ref="H50:H55"/>
    <mergeCell ref="H26:H27"/>
    <mergeCell ref="H31:H33"/>
    <mergeCell ref="I31:I32"/>
    <mergeCell ref="I43:I44"/>
    <mergeCell ref="W28:W30"/>
    <mergeCell ref="Q47:Q48"/>
    <mergeCell ref="R47:R48"/>
    <mergeCell ref="W50:W55"/>
    <mergeCell ref="Q50:Q55"/>
    <mergeCell ref="R50:R55"/>
    <mergeCell ref="S50:S55"/>
    <mergeCell ref="W47:W48"/>
    <mergeCell ref="T39:T46"/>
    <mergeCell ref="W39:W46"/>
    <mergeCell ref="V39:V46"/>
    <mergeCell ref="S31:S32"/>
    <mergeCell ref="U39:U46"/>
    <mergeCell ref="U28:U29"/>
    <mergeCell ref="V28:V29"/>
    <mergeCell ref="T31:T33"/>
    <mergeCell ref="R31:R32"/>
    <mergeCell ref="Q31:Q33"/>
    <mergeCell ref="Q28:Q30"/>
    <mergeCell ref="R28:R30"/>
    <mergeCell ref="S28:S30"/>
    <mergeCell ref="T28:T30"/>
    <mergeCell ref="V47:V48"/>
    <mergeCell ref="U37:U38"/>
    <mergeCell ref="A21:A22"/>
    <mergeCell ref="H21:H22"/>
    <mergeCell ref="L21:L22"/>
    <mergeCell ref="M21:M22"/>
    <mergeCell ref="N21:N22"/>
    <mergeCell ref="O21:O22"/>
    <mergeCell ref="P21:P22"/>
    <mergeCell ref="V65:V68"/>
    <mergeCell ref="S47:S48"/>
    <mergeCell ref="T47:T48"/>
    <mergeCell ref="U47:U48"/>
    <mergeCell ref="V61:V62"/>
    <mergeCell ref="V63:V64"/>
    <mergeCell ref="B28:B30"/>
    <mergeCell ref="A28:A30"/>
    <mergeCell ref="C28:C30"/>
    <mergeCell ref="H28:H30"/>
    <mergeCell ref="I28:I30"/>
    <mergeCell ref="R61:R68"/>
    <mergeCell ref="U61:U63"/>
    <mergeCell ref="U64:U65"/>
    <mergeCell ref="U66:U68"/>
    <mergeCell ref="O61:O68"/>
    <mergeCell ref="K50:K55"/>
  </mergeCells>
  <hyperlinks>
    <hyperlink ref="U8" r:id="rId1"/>
    <hyperlink ref="U34" r:id="rId2"/>
    <hyperlink ref="U15" r:id="rId3"/>
    <hyperlink ref="U36" r:id="rId4"/>
    <hyperlink ref="U35" r:id="rId5"/>
    <hyperlink ref="V8" r:id="rId6"/>
    <hyperlink ref="V15" r:id="rId7"/>
    <hyperlink ref="V34" r:id="rId8"/>
    <hyperlink ref="V35" r:id="rId9"/>
    <hyperlink ref="V6" r:id="rId10"/>
    <hyperlink ref="U6" r:id="rId11"/>
    <hyperlink ref="U4" r:id="rId12"/>
    <hyperlink ref="V4" r:id="rId13"/>
    <hyperlink ref="U19" r:id="rId14"/>
    <hyperlink ref="V19" r:id="rId15"/>
    <hyperlink ref="U28" r:id="rId16"/>
    <hyperlink ref="U24" r:id="rId17"/>
    <hyperlink ref="U26" r:id="rId18"/>
    <hyperlink ref="V26" r:id="rId19"/>
    <hyperlink ref="V24" r:id="rId20"/>
    <hyperlink ref="V28" r:id="rId21"/>
    <hyperlink ref="U5" r:id="rId22"/>
    <hyperlink ref="U37" r:id="rId23"/>
    <hyperlink ref="V5" r:id="rId24"/>
    <hyperlink ref="V49" r:id="rId25"/>
    <hyperlink ref="U49" r:id="rId26"/>
    <hyperlink ref="V37" r:id="rId27"/>
    <hyperlink ref="V39" r:id="rId28"/>
    <hyperlink ref="U39" r:id="rId29"/>
    <hyperlink ref="U31" r:id="rId30"/>
    <hyperlink ref="V31" r:id="rId31"/>
    <hyperlink ref="V25" r:id="rId32"/>
    <hyperlink ref="W24" r:id="rId33"/>
    <hyperlink ref="V27" r:id="rId34"/>
    <hyperlink ref="V58" r:id="rId35"/>
    <hyperlink ref="U58" r:id="rId36"/>
    <hyperlink ref="U50" r:id="rId37"/>
    <hyperlink ref="V50" r:id="rId38"/>
    <hyperlink ref="U21" r:id="rId39"/>
    <hyperlink ref="V21" r:id="rId40"/>
    <hyperlink ref="W26" r:id="rId41"/>
    <hyperlink ref="V59" r:id="rId42"/>
    <hyperlink ref="V56" r:id="rId43"/>
    <hyperlink ref="U59" r:id="rId44"/>
    <hyperlink ref="U56" r:id="rId45"/>
    <hyperlink ref="U57" r:id="rId46"/>
    <hyperlink ref="V57" r:id="rId47"/>
    <hyperlink ref="W61" r:id="rId48"/>
    <hyperlink ref="U66" r:id="rId49"/>
    <hyperlink ref="U61" r:id="rId50"/>
    <hyperlink ref="U64" r:id="rId51"/>
    <hyperlink ref="V65" r:id="rId52"/>
    <hyperlink ref="V63" r:id="rId53"/>
    <hyperlink ref="V61" r:id="rId54"/>
    <hyperlink ref="U47" r:id="rId55"/>
    <hyperlink ref="W47" r:id="rId56"/>
    <hyperlink ref="V47" r:id="rId57"/>
    <hyperlink ref="U30" r:id="rId58"/>
    <hyperlink ref="U60" r:id="rId59"/>
    <hyperlink ref="V60" r:id="rId60"/>
    <hyperlink ref="V36" r:id="rId61"/>
    <hyperlink ref="V30" r:id="rId62"/>
    <hyperlink ref="U73" r:id="rId63"/>
    <hyperlink ref="V70" r:id="rId64" display="https://transparencia.sn.gob.mx/dev/file/get/13614"/>
    <hyperlink ref="V77" r:id="rId65"/>
    <hyperlink ref="U77" r:id="rId66"/>
    <hyperlink ref="V69" r:id="rId67"/>
    <hyperlink ref="U69" r:id="rId68"/>
    <hyperlink ref="U78" r:id="rId69"/>
    <hyperlink ref="U70" r:id="rId70"/>
    <hyperlink ref="V78" r:id="rId71"/>
    <hyperlink ref="V72" r:id="rId72"/>
    <hyperlink ref="U23" r:id="rId73"/>
    <hyperlink ref="V23" r:id="rId74"/>
    <hyperlink ref="U76" r:id="rId75"/>
    <hyperlink ref="U75" r:id="rId76"/>
    <hyperlink ref="V76" r:id="rId77"/>
    <hyperlink ref="U79" r:id="rId78"/>
    <hyperlink ref="V79" r:id="rId79"/>
    <hyperlink ref="V73" r:id="rId80"/>
    <hyperlink ref="V74" r:id="rId81"/>
    <hyperlink ref="V75" r:id="rId82"/>
    <hyperlink ref="W36" r:id="rId83"/>
    <hyperlink ref="W4" r:id="rId84"/>
    <hyperlink ref="W5" r:id="rId85"/>
    <hyperlink ref="W8" r:id="rId86"/>
    <hyperlink ref="W15" r:id="rId87"/>
    <hyperlink ref="W19" r:id="rId88"/>
    <hyperlink ref="W21" r:id="rId89"/>
    <hyperlink ref="W28" r:id="rId90"/>
    <hyperlink ref="W31" r:id="rId91"/>
    <hyperlink ref="W34" r:id="rId92"/>
    <hyperlink ref="W35" r:id="rId93"/>
    <hyperlink ref="W37" r:id="rId94"/>
    <hyperlink ref="W39" r:id="rId95"/>
    <hyperlink ref="W49" r:id="rId96"/>
    <hyperlink ref="W50" r:id="rId97"/>
    <hyperlink ref="W56" r:id="rId98"/>
    <hyperlink ref="W57" r:id="rId99"/>
    <hyperlink ref="W58" r:id="rId100"/>
    <hyperlink ref="W59" r:id="rId101"/>
    <hyperlink ref="W60" r:id="rId102"/>
    <hyperlink ref="W74" r:id="rId103"/>
    <hyperlink ref="W77" r:id="rId104"/>
    <hyperlink ref="W78" r:id="rId105"/>
    <hyperlink ref="W23" r:id="rId106"/>
    <hyperlink ref="W6" r:id="rId107"/>
    <hyperlink ref="U74" r:id="rId108"/>
    <hyperlink ref="U72" r:id="rId109"/>
    <hyperlink ref="W69" r:id="rId110"/>
    <hyperlink ref="W70" r:id="rId111" display="https://transparencia.sn.gob.mx/dev/file/get/13614"/>
    <hyperlink ref="W72" r:id="rId112"/>
    <hyperlink ref="W73" r:id="rId113"/>
    <hyperlink ref="W75" r:id="rId114"/>
    <hyperlink ref="W76" r:id="rId115"/>
    <hyperlink ref="W79" r:id="rId116"/>
  </hyperlinks>
  <pageMargins left="0.70866141732283472" right="0.31496062992125984" top="0.74803149606299213" bottom="0.74803149606299213" header="0.31496062992125984" footer="0.31496062992125984"/>
  <pageSetup paperSize="5" scale="50" orientation="landscape"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COVID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Jazmin</cp:lastModifiedBy>
  <cp:lastPrinted>2020-06-18T17:49:43Z</cp:lastPrinted>
  <dcterms:created xsi:type="dcterms:W3CDTF">2020-04-21T20:03:38Z</dcterms:created>
  <dcterms:modified xsi:type="dcterms:W3CDTF">2021-08-04T16:35:33Z</dcterms:modified>
</cp:coreProperties>
</file>